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975" yWindow="65461" windowWidth="1965" windowHeight="5715" activeTab="0"/>
  </bookViews>
  <sheets>
    <sheet name="2019-20 Capital Budget by Ward" sheetId="1" r:id="rId1"/>
    <sheet name="Pivot" sheetId="2" r:id="rId2"/>
    <sheet name="Combined Data" sheetId="3" r:id="rId3"/>
    <sheet name="Draft 2019-20" sheetId="4" r:id="rId4"/>
    <sheet name="Draft 2020-21" sheetId="5" r:id="rId5"/>
    <sheet name="Draft 2021-22" sheetId="6" r:id="rId6"/>
    <sheet name="Rec&amp;Culture Splits" sheetId="7" state="hidden" r:id="rId7"/>
    <sheet name="Electricity Splits" sheetId="8" state="hidden" r:id="rId8"/>
    <sheet name="Roads Splits" sheetId="9" state="hidden" r:id="rId9"/>
    <sheet name="Water Splits" sheetId="10" state="hidden" r:id="rId10"/>
    <sheet name="Sanitation Splits" sheetId="11" state="hidden" r:id="rId11"/>
    <sheet name="Public Health Splits" sheetId="12" state="hidden" r:id="rId12"/>
    <sheet name="EU Splits" sheetId="13" state="hidden" r:id="rId13"/>
  </sheets>
  <definedNames>
    <definedName name="_xlnm.Print_Area" localSheetId="0">'2019-20 Capital Budget by Ward'!$A$1:$F$1431</definedName>
    <definedName name="_xlnm.Print_Area" localSheetId="8">'Roads Splits'!$A$67:$F$114</definedName>
  </definedNames>
  <calcPr fullCalcOnLoad="1"/>
  <pivotCaches>
    <pivotCache cacheId="1" r:id="rId14"/>
  </pivotCaches>
</workbook>
</file>

<file path=xl/sharedStrings.xml><?xml version="1.0" encoding="utf-8"?>
<sst xmlns="http://schemas.openxmlformats.org/spreadsheetml/2006/main" count="7409" uniqueCount="675">
  <si>
    <t>SUPPORT SERVICES</t>
  </si>
  <si>
    <t xml:space="preserve">CAPITAL AND OPERATING PROJECTS BUDGET BY WARD     </t>
  </si>
  <si>
    <t>Ward Councillor's Discretionary Fund</t>
  </si>
  <si>
    <t>Refuse Co-ops Summary</t>
  </si>
  <si>
    <t>Total Support Services</t>
  </si>
  <si>
    <t xml:space="preserve">Walmer Lorraine Reinforcement                               </t>
  </si>
  <si>
    <t xml:space="preserve">Uitenhage Reinforcement                                     </t>
  </si>
  <si>
    <t>Refuse Co-ops</t>
  </si>
  <si>
    <t>Ward</t>
  </si>
  <si>
    <t>Project ID</t>
  </si>
  <si>
    <t>Project Description</t>
  </si>
  <si>
    <t>Support</t>
  </si>
  <si>
    <t>2013/2014         Financial Year</t>
  </si>
  <si>
    <t>2014/2015                 Financial Year</t>
  </si>
  <si>
    <t xml:space="preserve">Motherwell/Coega WWTW and outfall Sewer                     </t>
  </si>
  <si>
    <t>Skills Development</t>
  </si>
  <si>
    <t>Youth Development</t>
  </si>
  <si>
    <t>Comments</t>
  </si>
  <si>
    <t xml:space="preserve">Traffic Calming Measures                                    </t>
  </si>
  <si>
    <t xml:space="preserve">New Brighton/Kwazakhele: Bulk Stormwater                    </t>
  </si>
  <si>
    <t xml:space="preserve">Zwide Bulk Stormwater                                       </t>
  </si>
  <si>
    <t xml:space="preserve"> Informal Housing Electrification </t>
  </si>
  <si>
    <t xml:space="preserve">New and Upgrade Surf Lifesaving Facilities                  </t>
  </si>
  <si>
    <t xml:space="preserve">Street Lighting - Residential Areas                         </t>
  </si>
  <si>
    <t>Area Lighting</t>
  </si>
  <si>
    <t>2012/2013         Financial Year</t>
  </si>
  <si>
    <t>Total Capital</t>
  </si>
  <si>
    <t>Total Capital and Operating Budget</t>
  </si>
  <si>
    <t>Total Ward 4 &amp; 10 - 60 Excluding Wards 39 &amp; 51</t>
  </si>
  <si>
    <t>Total Ward 1 - 60</t>
  </si>
  <si>
    <t>Percentage spent in Previously Disadvantaged Wards</t>
  </si>
  <si>
    <t>Electricity Network Expansion, Rehabilitation and Re-inforcement</t>
  </si>
  <si>
    <t>Vehicles Acquisition and Replacement for Provision of Service Delivery</t>
  </si>
  <si>
    <t>Capital Budget Percentages</t>
  </si>
  <si>
    <t>Capital &amp; Operating Project Percentages</t>
  </si>
  <si>
    <t>Notes</t>
  </si>
  <si>
    <t>Summary of Wards</t>
  </si>
  <si>
    <t>Total Capital Budget</t>
  </si>
  <si>
    <t>Projects on operating Budget</t>
  </si>
  <si>
    <t>Total Capital &amp; Operating</t>
  </si>
  <si>
    <t>Systems Enhancements</t>
  </si>
  <si>
    <t>Land Acquisition</t>
  </si>
  <si>
    <t xml:space="preserve">Public Health Services Projects </t>
  </si>
  <si>
    <t>Other Operating Projects</t>
  </si>
  <si>
    <t>Total Capital and Operating</t>
  </si>
  <si>
    <t>Equipment</t>
  </si>
  <si>
    <t>Rehabilitation &amp; Upgrade of Municipal Buildings</t>
  </si>
  <si>
    <t xml:space="preserve">Water Network Expansion and Rehabilitation </t>
  </si>
  <si>
    <t xml:space="preserve">Sanitation Network Expansion and Rehabilitation </t>
  </si>
  <si>
    <t>Projects on Operating Budget</t>
  </si>
  <si>
    <t xml:space="preserve">Implementation - Van Der Kemp's Kloof                       </t>
  </si>
  <si>
    <t>Beachfront</t>
  </si>
  <si>
    <t>Cemetaries</t>
  </si>
  <si>
    <t>Cemetaries - Computerization</t>
  </si>
  <si>
    <t>Greening Previously Disadvantaged Areas</t>
  </si>
  <si>
    <t>New Playground Equipment</t>
  </si>
  <si>
    <t>Multi-purpose Reefs</t>
  </si>
  <si>
    <t xml:space="preserve">Upgrade Existing Sports Facilities                          </t>
  </si>
  <si>
    <t xml:space="preserve">Maintain/Rehabilitate Sports Facility Infrastructure - PE   </t>
  </si>
  <si>
    <t xml:space="preserve">Upgrade Beaches, Tourism - 2                                </t>
  </si>
  <si>
    <t>Urban Refuse Transfer Recycling Stations</t>
  </si>
  <si>
    <t>Development of Waste Disposal Facilities</t>
  </si>
  <si>
    <t xml:space="preserve">2010 Work Package: Modal Interchanges                       </t>
  </si>
  <si>
    <t xml:space="preserve">2010 Work Package: Bus Rapid Transit                        </t>
  </si>
  <si>
    <t xml:space="preserve">2010 Work Package: Pedestrian Bridges </t>
  </si>
  <si>
    <t xml:space="preserve">2010 Work Package: Public Transport Facilities              </t>
  </si>
  <si>
    <t xml:space="preserve">Provision of Sidewalks and Cycle Tracks                     </t>
  </si>
  <si>
    <t xml:space="preserve">Tarring of Gravel Roads                                     </t>
  </si>
  <si>
    <t>Coega Reclaimed Effluent Scheme</t>
  </si>
  <si>
    <t xml:space="preserve">Malabar/ Helenvale Reinforcement                            </t>
  </si>
  <si>
    <t>WARD 1</t>
  </si>
  <si>
    <t>WARD 2</t>
  </si>
  <si>
    <t>WARD 3</t>
  </si>
  <si>
    <t>WARD 4</t>
  </si>
  <si>
    <t>WARD 5</t>
  </si>
  <si>
    <t>WARD 6</t>
  </si>
  <si>
    <t>WARD 7</t>
  </si>
  <si>
    <t>WARD 8</t>
  </si>
  <si>
    <t>WARD 9</t>
  </si>
  <si>
    <t xml:space="preserve">WARD 10 </t>
  </si>
  <si>
    <t>WARD 11</t>
  </si>
  <si>
    <t>WARD 12</t>
  </si>
  <si>
    <t xml:space="preserve">WARD 13 </t>
  </si>
  <si>
    <t xml:space="preserve">WARD 14 </t>
  </si>
  <si>
    <t>WARD 15</t>
  </si>
  <si>
    <t xml:space="preserve">WARD 16 </t>
  </si>
  <si>
    <t>Project
ID</t>
  </si>
  <si>
    <t>Project
Title</t>
  </si>
  <si>
    <t>Org
Code</t>
  </si>
  <si>
    <t>Ward
Number</t>
  </si>
  <si>
    <t>Ward
Description</t>
  </si>
  <si>
    <t>Ward
Budget</t>
  </si>
  <si>
    <t xml:space="preserve">Resurfacing of Subsidised Roads                             </t>
  </si>
  <si>
    <t xml:space="preserve">Resurfacing Tar roads (non-subsidy)                         </t>
  </si>
  <si>
    <t xml:space="preserve">Rehabilitation of Verges and Sidewalks - Northern Areas     </t>
  </si>
  <si>
    <t xml:space="preserve">Computer Enhancements - Corporate                           </t>
  </si>
  <si>
    <t xml:space="preserve">Radio and Test Equipment                                    </t>
  </si>
  <si>
    <t xml:space="preserve">Non Electrification Areas - Service Connections             </t>
  </si>
  <si>
    <t xml:space="preserve">ELECTRICITY BUILDING IMPROVEMENTS                           </t>
  </si>
  <si>
    <t xml:space="preserve">Low Voltage Reticulation Improvement                        </t>
  </si>
  <si>
    <t xml:space="preserve">Miscellaneous Mains and Substations                         </t>
  </si>
  <si>
    <t xml:space="preserve">Private Township Development                                </t>
  </si>
  <si>
    <t xml:space="preserve">Electrification of State Subsidised Houses                  </t>
  </si>
  <si>
    <t xml:space="preserve">Public Lighting                                             </t>
  </si>
  <si>
    <t xml:space="preserve">Sanitation Services: Improvements to Sewerage System        </t>
  </si>
  <si>
    <t xml:space="preserve">Replacement of Refuse Compactors                            </t>
  </si>
  <si>
    <t xml:space="preserve">Meters and Current Transformers                             </t>
  </si>
  <si>
    <t xml:space="preserve">TM24 Guidance Signs                                         </t>
  </si>
  <si>
    <t xml:space="preserve">Motherwell Canal Wetlands                                   </t>
  </si>
  <si>
    <t xml:space="preserve">Replacement Vehicles Fleet                                  </t>
  </si>
  <si>
    <t xml:space="preserve">Traffic Control Equipment (Subsidy and non-subsidy)         </t>
  </si>
  <si>
    <t xml:space="preserve">Supervisory Control System - Equipment Upgrading            </t>
  </si>
  <si>
    <t>Water Services: Elandsjagt WTW - Upgrade to Restore Capacity</t>
  </si>
  <si>
    <t xml:space="preserve">Reinforcement of electricity network - Redhouse             </t>
  </si>
  <si>
    <t xml:space="preserve">Reinforcement of electricity network - Wells Estate         </t>
  </si>
  <si>
    <t xml:space="preserve">Summerstrand Reinforcement                                  </t>
  </si>
  <si>
    <t xml:space="preserve">Sanitation Services: Chatty Valley collector Sewer Stage 1  </t>
  </si>
  <si>
    <t xml:space="preserve">Reinforcement of electricity network - Newton Park          </t>
  </si>
  <si>
    <t xml:space="preserve">Reinforcement of electricity network - Bethelsdorp 11 kV    </t>
  </si>
  <si>
    <t xml:space="preserve">Relay Replacement                                           </t>
  </si>
  <si>
    <t xml:space="preserve">Distribution Kiosk Replacement                              </t>
  </si>
  <si>
    <t xml:space="preserve">Rehabilitate Concrete Roads - Northern Areas                </t>
  </si>
  <si>
    <t xml:space="preserve">Intersection Improvements                                   </t>
  </si>
  <si>
    <t xml:space="preserve">Secure Municipal Parks Facilities                           </t>
  </si>
  <si>
    <t xml:space="preserve">Upgrade and Development of Sports Facilities                </t>
  </si>
  <si>
    <t xml:space="preserve">Upgrade Main Road through Swartkops                         </t>
  </si>
  <si>
    <t xml:space="preserve">Replacement of Sewerage Collection Vehicles                 </t>
  </si>
  <si>
    <t xml:space="preserve">Reinforcement  of electricity network - Malabar/ Helenvale  </t>
  </si>
  <si>
    <t xml:space="preserve">Reinforcement  of electricity network - Coega               </t>
  </si>
  <si>
    <t>Sanitation Services: Purchase Telemetry Equip- Pump Stations</t>
  </si>
  <si>
    <t xml:space="preserve">Rehabilitation of William Moffett Expressway                </t>
  </si>
  <si>
    <t xml:space="preserve">Water Services: Rehabilitation of Reservoirs                </t>
  </si>
  <si>
    <t xml:space="preserve">Water Services: Loerie Treatment Works: Rehabilitation      </t>
  </si>
  <si>
    <t xml:space="preserve">Water Services: Installation of Zone Water meters           </t>
  </si>
  <si>
    <t xml:space="preserve">Water Services: Purchase of Water Meters - Metro            </t>
  </si>
  <si>
    <t xml:space="preserve">Computer and Office Equipment                               </t>
  </si>
  <si>
    <t xml:space="preserve">Rehabilitate and Upgrading of Swimming Pools Structures     </t>
  </si>
  <si>
    <t xml:space="preserve">Reinforcement  of electricity network - Korsten             </t>
  </si>
  <si>
    <t xml:space="preserve">Reinforcement  of electricity network - Swartkops           </t>
  </si>
  <si>
    <t xml:space="preserve">Re-instatement - Coastal Erosion Facility                   </t>
  </si>
  <si>
    <t xml:space="preserve">Reinforcement  of electricity network - Ibhayi              </t>
  </si>
  <si>
    <t xml:space="preserve">Reinforcement  of electricity network - Uitenhage           </t>
  </si>
  <si>
    <t xml:space="preserve">Springs Resort - Upgrade Infrastructure                     </t>
  </si>
  <si>
    <t xml:space="preserve">Water Services: Upgrading Groendal Water Treatment Works    </t>
  </si>
  <si>
    <t xml:space="preserve">Specialised Vehicle and Plant- Parks                        </t>
  </si>
  <si>
    <t xml:space="preserve">Waste Management Containers                                 </t>
  </si>
  <si>
    <t xml:space="preserve">New/Replacement of plant and motor vehicles                 </t>
  </si>
  <si>
    <t xml:space="preserve">Paapenkuils Canal Rehabilitation                            </t>
  </si>
  <si>
    <t xml:space="preserve">Sanitation Services: Markman - Replace 600mm Sewer          </t>
  </si>
  <si>
    <t xml:space="preserve">Reinforcement  of electricity network - Mount Road          </t>
  </si>
  <si>
    <t xml:space="preserve">Sanitation Services: Rockland PHB Project: WWTW             </t>
  </si>
  <si>
    <t xml:space="preserve">Development of Waste Disposal Facilities                    </t>
  </si>
  <si>
    <t xml:space="preserve">Sanitation Services: Upgrade Despatch Reclamation Works     </t>
  </si>
  <si>
    <t xml:space="preserve">Office Accommodation - Ward Councillors                     </t>
  </si>
  <si>
    <t xml:space="preserve">Motherwell NU29 &amp; 30 : Roads &amp;  S/w Bulk Infrastructure     </t>
  </si>
  <si>
    <t xml:space="preserve">Sanitation Services: Seaview Bulk Sewerage                  </t>
  </si>
  <si>
    <t xml:space="preserve">Reinforcement  of electricity network - Despatch            </t>
  </si>
  <si>
    <t xml:space="preserve">Reinforcement  of electricity network - Walmer Lorraine     </t>
  </si>
  <si>
    <t xml:space="preserve">Reinforcement  of electricity network - Hunters             </t>
  </si>
  <si>
    <t xml:space="preserve">Water Services: Construction of a 1,0 ml reclaimed effluent </t>
  </si>
  <si>
    <t xml:space="preserve">Flood Risk Improvements (All other rivers)                  </t>
  </si>
  <si>
    <t>Water Services:Upgrade and Rehabilitation of Water Pipelines</t>
  </si>
  <si>
    <t xml:space="preserve">Upgrade Infrastructure - Metro Integration                  </t>
  </si>
  <si>
    <t xml:space="preserve">Sanitation Services: Rehabilitation of Sewer Pipes          </t>
  </si>
  <si>
    <t xml:space="preserve">Water Services: Office Accommodation: Water                 </t>
  </si>
  <si>
    <t xml:space="preserve">Water Services: Older Dams Pipelines Augmentation           </t>
  </si>
  <si>
    <t xml:space="preserve">Water Services: Linton: Additional treatment facility       </t>
  </si>
  <si>
    <t xml:space="preserve">Sanitation Services: Office Accommodation : Sanitation      </t>
  </si>
  <si>
    <t xml:space="preserve">Overhead Lines Refurbishement                               </t>
  </si>
  <si>
    <t xml:space="preserve">Reinforcement  of electricity network - Western             </t>
  </si>
  <si>
    <t xml:space="preserve">HV Network Reinforcement - Overhead Cabling                 </t>
  </si>
  <si>
    <t xml:space="preserve">Upgrade of Community Halls                                  </t>
  </si>
  <si>
    <t xml:space="preserve">Provision of Rudimentary Services - Roads and Stormwater    </t>
  </si>
  <si>
    <t xml:space="preserve">Facilities for the Disabled                                 </t>
  </si>
  <si>
    <t xml:space="preserve">Sanitation Services: Augment Collector Sewer WalmerHeights  </t>
  </si>
  <si>
    <t xml:space="preserve">Improve access roads - Sanitation                           </t>
  </si>
  <si>
    <t xml:space="preserve">Sanitation Services: Sewer Protection for Collector Sewers  </t>
  </si>
  <si>
    <t xml:space="preserve">Water Services: Seaview Water Pump Station: Upgrades        </t>
  </si>
  <si>
    <t xml:space="preserve">Replacement Hydraulic Platform                              </t>
  </si>
  <si>
    <t xml:space="preserve">HV Line Refurbishment (66 &amp; 132kV)                          </t>
  </si>
  <si>
    <t xml:space="preserve">Replace Switchgear in Mini susbs - KwaNobuhle               </t>
  </si>
  <si>
    <t xml:space="preserve">Upgrade and Furnishing Customer Care Centres                </t>
  </si>
  <si>
    <t xml:space="preserve">Office Renovation                                           </t>
  </si>
  <si>
    <t xml:space="preserve">Sanitation Services: Bucket Eradication Programme           </t>
  </si>
  <si>
    <t xml:space="preserve">Sanitation Services: Driftsands WWTW Phase 3 extension      </t>
  </si>
  <si>
    <t xml:space="preserve">Public Transport Facilities                                 </t>
  </si>
  <si>
    <t xml:space="preserve">Provision of Sidewalks                                      </t>
  </si>
  <si>
    <t xml:space="preserve">Air Conditioning of buildings                               </t>
  </si>
  <si>
    <t xml:space="preserve">Sanitation Services: Cape Receife WWTW : Upgrade            </t>
  </si>
  <si>
    <t>Water Services: Upgrading of Churchill Water Treatment Works</t>
  </si>
  <si>
    <t xml:space="preserve">Sanitation Services: Jagtvlakte Bulk Sewerage               </t>
  </si>
  <si>
    <t xml:space="preserve">Sanitation Services: Motherwell North Bulk Sewerage         </t>
  </si>
  <si>
    <t>Sanitation Services: Motherwell/Coega WWTW and outfall sewer</t>
  </si>
  <si>
    <t xml:space="preserve">Upgrade Nursery Greenhouses                                 </t>
  </si>
  <si>
    <t xml:space="preserve">Upgrade and Restoration of Libraries                        </t>
  </si>
  <si>
    <t xml:space="preserve">Lillian Diedericks Building - Upgrading and Rehabilitation  </t>
  </si>
  <si>
    <t>Sanitation Services: Driftsands Collector Sewer Augmentation</t>
  </si>
  <si>
    <t xml:space="preserve">Sanitation Services: Rehabilitation of Pump Stations        </t>
  </si>
  <si>
    <t xml:space="preserve">Gas Turbine Refurbishment                                   </t>
  </si>
  <si>
    <t xml:space="preserve">IPTS -  Work Package: Public Transport Facilities           </t>
  </si>
  <si>
    <t xml:space="preserve">IPTS - Work Package: Road Works                             </t>
  </si>
  <si>
    <t xml:space="preserve">Blue Horizan Bay Bulk Stormwater                            </t>
  </si>
  <si>
    <t xml:space="preserve">Groundwater Problem Elimination Northern Areas              </t>
  </si>
  <si>
    <t xml:space="preserve">New Traffic Signals for Road intersections                  </t>
  </si>
  <si>
    <t xml:space="preserve">Rehabilitation of roads                                     </t>
  </si>
  <si>
    <t xml:space="preserve">Sanitation Services: Rehab of Kwazakhele Collector Sewer    </t>
  </si>
  <si>
    <t xml:space="preserve">Sanitation Services: Kwanobuhle WWTW : Upgrading            </t>
  </si>
  <si>
    <t xml:space="preserve">Sanitation: Kelvin Jones WWTW:Upgrade                       </t>
  </si>
  <si>
    <t xml:space="preserve">Sanitation Services: Brickfields WWTW: Upgrade              </t>
  </si>
  <si>
    <t xml:space="preserve">Sanitation Services: Fishwater Flats WWTW Upgrade           </t>
  </si>
  <si>
    <t xml:space="preserve">Water Services:  Telemetry Equipment                        </t>
  </si>
  <si>
    <t xml:space="preserve">Groundwater Drought Interventions - Coegakop Wellfield      </t>
  </si>
  <si>
    <t xml:space="preserve">Occupational Health and Welness Center at Walmer            </t>
  </si>
  <si>
    <t xml:space="preserve">Laboratory Equipment - Scientific Services                  </t>
  </si>
  <si>
    <t xml:space="preserve">Substation Fibre Optic Backbone                             </t>
  </si>
  <si>
    <t xml:space="preserve">IPTS -  Work Package: Bus Rapid Transit                     </t>
  </si>
  <si>
    <t xml:space="preserve">Rehabilitation of Bridge Structures                         </t>
  </si>
  <si>
    <t xml:space="preserve">Water Services: Jagtvlakte: Bulk Water Supply Pipeline      </t>
  </si>
  <si>
    <t xml:space="preserve">S&amp;S: Additional Satelite Offices - Disaster Mngmnt          </t>
  </si>
  <si>
    <t xml:space="preserve">Chatty: Stormwater Improvement                              </t>
  </si>
  <si>
    <t xml:space="preserve">Wells Estate: Stormwater Improvements                       </t>
  </si>
  <si>
    <t xml:space="preserve">Cannonville/Colchester: Stormwater improvements             </t>
  </si>
  <si>
    <t xml:space="preserve">Greenbushes: Stormwater Improvements                        </t>
  </si>
  <si>
    <t xml:space="preserve">Water Services: Bulk Water Metering and Control             </t>
  </si>
  <si>
    <t xml:space="preserve">Water Services: Rehabilitation of Pump Stations             </t>
  </si>
  <si>
    <t xml:space="preserve">Sanitation Services: Sampling Station Equipment             </t>
  </si>
  <si>
    <t xml:space="preserve">Stormwater Improvements Ikamvelihle                         </t>
  </si>
  <si>
    <t xml:space="preserve">Fairview Refurbishment                                      </t>
  </si>
  <si>
    <t xml:space="preserve">Upgrade of Uitenhage Dog Pound                              </t>
  </si>
  <si>
    <t xml:space="preserve">S&amp;S: CCTV Equipment &amp; Infrastructure - Disaster Management  </t>
  </si>
  <si>
    <t xml:space="preserve">Construction of Footbridges                                 </t>
  </si>
  <si>
    <t xml:space="preserve">S&amp;S: Motherwell Fire Station - Rehab and Refurbishment      </t>
  </si>
  <si>
    <t xml:space="preserve">New Playground Equipment                                    </t>
  </si>
  <si>
    <t xml:space="preserve">Mendi Arts &amp; Cultural Centre                                </t>
  </si>
  <si>
    <t xml:space="preserve">HV Network Reinforcement - New Substations                  </t>
  </si>
  <si>
    <t xml:space="preserve">Sanitation Services: Motherwell Main Sewer Upgrade          </t>
  </si>
  <si>
    <t>Sanitation Services:Swartkops Low Level Collector Sewer Upgd</t>
  </si>
  <si>
    <t xml:space="preserve">Bulk Sewer JoeSlovo Mandelville Allenridge Phase 2 Sub 1    </t>
  </si>
  <si>
    <t xml:space="preserve">Khayamnandi Extension - Roadsworks (Human Settlements)      </t>
  </si>
  <si>
    <t xml:space="preserve">Missionvale Garden Lots - Human Settlements (Services)      </t>
  </si>
  <si>
    <t>Kwanobuhle Area 11 -  Roadsworks Human Settlemnts (Services)</t>
  </si>
  <si>
    <t xml:space="preserve">Kwazakhele: Ekhumphumleni - Roadworks (Human Settlements)   </t>
  </si>
  <si>
    <t xml:space="preserve">Jagvlagte (Chatty 11-14)  Roadworks ( Human Settlements)    </t>
  </si>
  <si>
    <t xml:space="preserve">Fencing of Cemeteries                                       </t>
  </si>
  <si>
    <t xml:space="preserve">Walmer Development - Roadworks Human Settlements (Services) </t>
  </si>
  <si>
    <t xml:space="preserve">Motherwell NU30 - Roadworks Human Settlements (Services)    </t>
  </si>
  <si>
    <t xml:space="preserve">Malabar Ext 6 Phase 2 - Roadworks (Human Settlements)       </t>
  </si>
  <si>
    <t xml:space="preserve">Woolboard Conference Centre - Rehabilitation and Upgrade    </t>
  </si>
  <si>
    <t xml:space="preserve">Upgrade Of Municipal Depots                                 </t>
  </si>
  <si>
    <t xml:space="preserve">Replacement of Handheld Devices - Meter Reading             </t>
  </si>
  <si>
    <t xml:space="preserve">Replacement of Vending POS Equipment                        </t>
  </si>
  <si>
    <t xml:space="preserve">Purchase of computer equipment (Design &amp; Implementation)    </t>
  </si>
  <si>
    <t xml:space="preserve">Algoa House - Upgrade of Offices                            </t>
  </si>
  <si>
    <t xml:space="preserve">Water drainage and roads in cemeteries                      </t>
  </si>
  <si>
    <t xml:space="preserve">Rehabilitation of Workshop Buildings                        </t>
  </si>
  <si>
    <t xml:space="preserve">Rehabilitation of Stormwater Ponds                          </t>
  </si>
  <si>
    <t xml:space="preserve">Construction of Bloemendal Arterial                         </t>
  </si>
  <si>
    <t xml:space="preserve">System Enhancements  - EMS                                  </t>
  </si>
  <si>
    <t xml:space="preserve">North Depot Improvements                                    </t>
  </si>
  <si>
    <t xml:space="preserve">Upgrade of Public Toilets                                   </t>
  </si>
  <si>
    <t xml:space="preserve">S&amp;S: Purchase of plant and equipment - Fire                 </t>
  </si>
  <si>
    <t xml:space="preserve">Wells Estate - Access Road                                  </t>
  </si>
  <si>
    <t xml:space="preserve">Construction of Joe Slovo Bridge – Ward 41                  </t>
  </si>
  <si>
    <t xml:space="preserve">S&amp;S: Office Accommodation Security - Sidwell Fire Station   </t>
  </si>
  <si>
    <t xml:space="preserve">Integrated City Development Programmes                      </t>
  </si>
  <si>
    <t xml:space="preserve">Water Services: Advanced Meter Infrastructure               </t>
  </si>
  <si>
    <t xml:space="preserve">Undeclared Informal Electrification                         </t>
  </si>
  <si>
    <t xml:space="preserve">Test Van Equipment                                          </t>
  </si>
  <si>
    <t xml:space="preserve">Distribution Substation Building Refurbishment Program      </t>
  </si>
  <si>
    <t xml:space="preserve">Malabar Ext 6 Phase 2 - Stormwater (Human Settlementd)      </t>
  </si>
  <si>
    <t xml:space="preserve">Malabar Ext 6 Phase 2 - Water Bulks (Human Settlementd)     </t>
  </si>
  <si>
    <t xml:space="preserve">Khayamnandi Extention - Water Bulks (Human Settlements)     </t>
  </si>
  <si>
    <t xml:space="preserve">Khayamnandi Extention - Stormwater (Human Settlements)      </t>
  </si>
  <si>
    <t xml:space="preserve">Malabar Ext 6 Phase 2 - Sewer Bulks (Human Settlementd)     </t>
  </si>
  <si>
    <t xml:space="preserve">Khayamnandi Extention - Sewer Bulks (Human Settlements)     </t>
  </si>
  <si>
    <t xml:space="preserve">Kwanobuhle Area 11 - Stormwater ( Human Settlements)        </t>
  </si>
  <si>
    <t xml:space="preserve">Kwanobuhle Area 11 - Water Bulks ( Human Settlements)       </t>
  </si>
  <si>
    <t xml:space="preserve">Kwanobuhle Area 11 - Sewer Bulks ( Human Settlements)       </t>
  </si>
  <si>
    <t xml:space="preserve">Jagvlagte (Chatty 11-14)  Stormwater ( Human Settlements)   </t>
  </si>
  <si>
    <t xml:space="preserve">Jagvlagte (Chatty 11-14)  Water Bulks ( Human Settlements)  </t>
  </si>
  <si>
    <t xml:space="preserve">Jagvlagte (Chatty 11-14)  Sewer Bulks ( Human Settlements)  </t>
  </si>
  <si>
    <t xml:space="preserve">Walmer Development - Stormwater ( Human Settlements)        </t>
  </si>
  <si>
    <t xml:space="preserve">Walmer Development - Water Bulk ( Human Settlements)        </t>
  </si>
  <si>
    <t xml:space="preserve">Walmer Development - Sewer Bulk ( Human Settlements)        </t>
  </si>
  <si>
    <t xml:space="preserve">Motherwell NU30 - Stormwater ( Human Settlements )          </t>
  </si>
  <si>
    <t xml:space="preserve">Motherwell NU30 - Water Bulk ( Human Settlements )          </t>
  </si>
  <si>
    <t xml:space="preserve">Motherwell NU30 - Sewer Bulk ( Human Settlements )          </t>
  </si>
  <si>
    <t xml:space="preserve">John Tallant Link Road                                      </t>
  </si>
  <si>
    <t xml:space="preserve">Reconstruction of stormwater system - Uitenhage             </t>
  </si>
  <si>
    <t xml:space="preserve">Stanford Road Extension                                     </t>
  </si>
  <si>
    <t xml:space="preserve">Road Upgrades to increase Capacity                          </t>
  </si>
  <si>
    <t xml:space="preserve">Motherwell Canal  Pedestrian crossings                      </t>
  </si>
  <si>
    <t xml:space="preserve">Air Pollution Monitoring Equipment                          </t>
  </si>
  <si>
    <t xml:space="preserve">Upgrade and Renovate Securtiy Offices - Contract Unit       </t>
  </si>
  <si>
    <t>Uograde Stores/ Archiving at Contract Unit -Security Section</t>
  </si>
  <si>
    <t xml:space="preserve">Mathew Goniwe - Councillors office                          </t>
  </si>
  <si>
    <t xml:space="preserve">Vehicles for Safety and Security - Disaster Management      </t>
  </si>
  <si>
    <t xml:space="preserve">S&amp;S: Purchase of Vehicles for Metro police                  </t>
  </si>
  <si>
    <t xml:space="preserve">Safety and Security - Furniture for Metro Police            </t>
  </si>
  <si>
    <t xml:space="preserve">Disaster Recovery Center - Information Security             </t>
  </si>
  <si>
    <t xml:space="preserve">Law Enforcement Equipment for Metro Police:DRAGER MACHINES  </t>
  </si>
  <si>
    <t xml:space="preserve">Traffic - Motor Cycle Test Equipment                        </t>
  </si>
  <si>
    <t xml:space="preserve">Traffic Training Centre - New Firearms                      </t>
  </si>
  <si>
    <t xml:space="preserve">Traffic Training College - Equipment: Seat Belt Convincer   </t>
  </si>
  <si>
    <t xml:space="preserve">Traffic - Upgrade of Uitenhage Pound                        </t>
  </si>
  <si>
    <t xml:space="preserve">Replacement of Rescue Pump - FIRE                           </t>
  </si>
  <si>
    <t>Traffic Training College - Learner Information Management Sy</t>
  </si>
  <si>
    <t xml:space="preserve">Traffic - In-car Camera for Law Enforcement                 </t>
  </si>
  <si>
    <t xml:space="preserve">Kwazakhele: Ekuphumleni Water Bulks (Human Settlements)     </t>
  </si>
  <si>
    <t xml:space="preserve">Kwazakhele: Ekuphumleni Sewer Bulks (Human Settlements)     </t>
  </si>
  <si>
    <t xml:space="preserve">Kwazakhele: Ekuphumleni Stormwater (Human Settlements)      </t>
  </si>
  <si>
    <t xml:space="preserve">1411:Fishwater Flats WWTW: Medium Voltage Network Phase 2   </t>
  </si>
  <si>
    <t xml:space="preserve">1411:Fishwater Flats WWTW:Sludge Stabilisation              </t>
  </si>
  <si>
    <t xml:space="preserve">1411:Driftsands WWTW: Upgrade Existing Composting Plant     </t>
  </si>
  <si>
    <t xml:space="preserve">1411:Driftsands Collector Sewer Augmentation Phase 2        </t>
  </si>
  <si>
    <t xml:space="preserve">1412:Groundwater:Drought Intervention:Drilling of Boreholes </t>
  </si>
  <si>
    <t xml:space="preserve">1412:Loerie Water Treatment Works:Rehab                     </t>
  </si>
  <si>
    <t>1411:Augment Collector Sewer Walmer Heights &amp; Mount Pleasant</t>
  </si>
  <si>
    <t xml:space="preserve">1411:Lorraine-Bulk Sewer Augmentation/Add Capacity          </t>
  </si>
  <si>
    <t xml:space="preserve">1411:Fishwater Flats WWTW Grit &amp; Sludge Treatment Facility  </t>
  </si>
  <si>
    <t xml:space="preserve">Office Furniture - Corporate Admin                          </t>
  </si>
  <si>
    <t xml:space="preserve">Ward Councillor Furniture                                   </t>
  </si>
  <si>
    <t xml:space="preserve">Informal Trading Infrastructure                             </t>
  </si>
  <si>
    <t xml:space="preserve">Traffic: Motherwell Thusong - Vehicles                      </t>
  </si>
  <si>
    <t xml:space="preserve">Construction of Jack road - Missionvale                     </t>
  </si>
  <si>
    <t xml:space="preserve">Security: Hand-held GIS data collection device              </t>
  </si>
  <si>
    <t xml:space="preserve">Upgrade of Commercial Meters - Remote Metering              </t>
  </si>
  <si>
    <t xml:space="preserve">Smart Pre-Payment Meters                                    </t>
  </si>
  <si>
    <t xml:space="preserve">HV Transmission Line                                        </t>
  </si>
  <si>
    <t xml:space="preserve">NMBM Multi-Purpose Stadium - Upgrades                       </t>
  </si>
  <si>
    <t xml:space="preserve">EMS - Enhancement                                           </t>
  </si>
  <si>
    <t xml:space="preserve">Construction of new offices at Supply Chain Management      </t>
  </si>
  <si>
    <t xml:space="preserve">B&amp;T Office Renovations - ETB                                </t>
  </si>
  <si>
    <t xml:space="preserve">Construction of Multi-Purpose Centre - Ward 17              </t>
  </si>
  <si>
    <t xml:space="preserve">Construction of Multi-Purpose Centre - Ward 34              </t>
  </si>
  <si>
    <t xml:space="preserve">Construction of Multi-Purpose Centre - Ward 42              </t>
  </si>
  <si>
    <t xml:space="preserve">Missionvale Stormwater                                      </t>
  </si>
  <si>
    <t xml:space="preserve">Missionvale Water Bulks                                     </t>
  </si>
  <si>
    <t xml:space="preserve">Missionvale Sewer Bulks                                     </t>
  </si>
  <si>
    <t>IPTS - Upgrading of Njoli Street to a dual Carriageway-North</t>
  </si>
  <si>
    <t xml:space="preserve">IPTS -Upgrading of Njoli Street to a dual Carriageway South </t>
  </si>
  <si>
    <t xml:space="preserve">IPTS - Upgrading of Njoli /Daku Road Intersect East Phase2  </t>
  </si>
  <si>
    <t>IPTS - Upgradingof Njoli/Daku Road Intersect - West - Phase2</t>
  </si>
  <si>
    <t xml:space="preserve">IPTS - Construction of a Holding Public Depot - Uitenhage   </t>
  </si>
  <si>
    <t>IPTS - Standford Rd / N2 Bridge Widening and Construc Pedest</t>
  </si>
  <si>
    <t>IPTS - Cleary Park Depot: Cons of SW, V-Drain &amp; related infr</t>
  </si>
  <si>
    <t xml:space="preserve">IPTS -OMS APTMS Lite                                        </t>
  </si>
  <si>
    <t xml:space="preserve">IPTS - Interim Ticket System                                </t>
  </si>
  <si>
    <t xml:space="preserve">Khayamnandi Extension - Parks (Human Settlements)           </t>
  </si>
  <si>
    <t xml:space="preserve">Kwanobuhle Area 11 - Parks                                  </t>
  </si>
  <si>
    <t xml:space="preserve">Jagvlagte (Chatty 11-14) -  Parks                           </t>
  </si>
  <si>
    <t xml:space="preserve">Malabar Ext 6 Phase 2 - Parks                               </t>
  </si>
  <si>
    <t xml:space="preserve">Connections and Water Meters                                </t>
  </si>
  <si>
    <t xml:space="preserve">Small plant &amp; equipment                                     </t>
  </si>
  <si>
    <t xml:space="preserve">PURCHASE OF COMPUTER EQUIPMENT - SECURITY SERVICES          </t>
  </si>
  <si>
    <t xml:space="preserve">REPLACEMENT OF ENGINE BAY DOORS AT SOUTH END FIRE STATION   </t>
  </si>
  <si>
    <t xml:space="preserve">FENCING OF VOORTREKKER RESEIVOR                             </t>
  </si>
  <si>
    <t xml:space="preserve">FENCING OF GELVANDALE RESERVIOR                             </t>
  </si>
  <si>
    <t xml:space="preserve">FENCING OF STRAUNDALE RESERVOIR                             </t>
  </si>
  <si>
    <t xml:space="preserve">Construction of Ablution block at Sardinia Bay Beach        </t>
  </si>
  <si>
    <t xml:space="preserve">Beach Development - Summerstrand                            </t>
  </si>
  <si>
    <t xml:space="preserve">CUSTOMER PLANNING LINK                                      </t>
  </si>
  <si>
    <t xml:space="preserve">Beach Development - Bird Rock                               </t>
  </si>
  <si>
    <t xml:space="preserve">Wells Estate - Upgrade Infrastructure                       </t>
  </si>
  <si>
    <t xml:space="preserve">Beach Development - Wells Estate                            </t>
  </si>
  <si>
    <t xml:space="preserve">Happy Valley - Upgrade Infrastructure                       </t>
  </si>
  <si>
    <t xml:space="preserve">Upgrade and Development of Forest Hill  Cemetery            </t>
  </si>
  <si>
    <t xml:space="preserve">Upgrade and restoration of libraries - Motherwell           </t>
  </si>
  <si>
    <t xml:space="preserve">Upgrade and restoration of libraries - Zwide                </t>
  </si>
  <si>
    <t xml:space="preserve">WATER SERVICES: NOOITGEDAGT LOW LEVEL SCHEME: PHASE 3       </t>
  </si>
  <si>
    <t xml:space="preserve">Upgrade and restoration of libraries - Chatty               </t>
  </si>
  <si>
    <t xml:space="preserve">Upgrade and Rehabilitate Rosedale Pool Infrastructure       </t>
  </si>
  <si>
    <t xml:space="preserve">Upgrade and Development of Bloemendal  Cemetery             </t>
  </si>
  <si>
    <t xml:space="preserve">WATER SERVICES: PURCHASE OF VEHICLES                        </t>
  </si>
  <si>
    <t xml:space="preserve">Upgrade and Rehabilitate Kwazakhele Pool                    </t>
  </si>
  <si>
    <t xml:space="preserve">Upgrade and Development of Matanzima Cemetery               </t>
  </si>
  <si>
    <t xml:space="preserve">EDTA - NJOLI SQUARE REDEVELOPMENT                           </t>
  </si>
  <si>
    <t xml:space="preserve">Upgrade and Development of Gerald Smith Cemetery            </t>
  </si>
  <si>
    <t xml:space="preserve">Upgrade and Development of Motherwell Cemetery              </t>
  </si>
  <si>
    <t xml:space="preserve">Upgrade Major Parks - Willow Dam                            </t>
  </si>
  <si>
    <t xml:space="preserve">Motherwell NU 30- parks                                     </t>
  </si>
  <si>
    <t xml:space="preserve">Automated Fare Collection (AFC) System                      </t>
  </si>
  <si>
    <t xml:space="preserve">Upgrade and Devevelopment of POS - Nkatha Park              </t>
  </si>
  <si>
    <t>IPTS - Construction of Uitenhage/KwaNobuhle Public Transport</t>
  </si>
  <si>
    <t xml:space="preserve">Construction of Laboratory                                  </t>
  </si>
  <si>
    <t xml:space="preserve">Upgrade and Development of Public open space - Sandile      </t>
  </si>
  <si>
    <t xml:space="preserve">Upgrade and Devevelopment of POS - Kougaberg                </t>
  </si>
  <si>
    <t xml:space="preserve">Upgrade and Devevelopment of POS - Mavavana                 </t>
  </si>
  <si>
    <t xml:space="preserve">Upgrade and Development of Public open space - Dwarhana     </t>
  </si>
  <si>
    <t xml:space="preserve">Upgrade and Devevelopment of POS - Tshauka                  </t>
  </si>
  <si>
    <t xml:space="preserve">Upgrade and Development of Public open space - Mvetshana    </t>
  </si>
  <si>
    <t xml:space="preserve">Upgrade and Development of Public open space - Lixolilizwe  </t>
  </si>
  <si>
    <t xml:space="preserve">Upgrade and Devevelopment of POS - Dzeya                    </t>
  </si>
  <si>
    <t xml:space="preserve">Urban Refuse Transfer station - Gillespie                   </t>
  </si>
  <si>
    <t xml:space="preserve">Welness Centre - Uitenhage Depot                            </t>
  </si>
  <si>
    <t xml:space="preserve">Upgrade - Undeveloped Public Open Spaces                    </t>
  </si>
  <si>
    <t xml:space="preserve">Ablution Facility - Peter Gibbs Nursary                     </t>
  </si>
  <si>
    <t xml:space="preserve">General Improvements                                                                                                                                                                                                                                           </t>
  </si>
  <si>
    <t xml:space="preserve">Systems Enhancements                                                                                                                                                                                                                                           </t>
  </si>
  <si>
    <t xml:space="preserve">Furniture, Fittings and Equipment                                                                                                                                                                                                                              </t>
  </si>
  <si>
    <t xml:space="preserve">Electricity Network Expansion, Rehabilitation and Re-inforcement                                                                                                                                                                                               </t>
  </si>
  <si>
    <t xml:space="preserve">Rehabilitation &amp; Upgrade of Municipal Buildings                                                                                                                                                                                                                </t>
  </si>
  <si>
    <t xml:space="preserve">Sanitation Network Expansion and Rehabilitation                                                                                                                                                                                                                </t>
  </si>
  <si>
    <t xml:space="preserve">Vehicles Acquisition and Replacement for Provision of Service Delivery                                                                                                                                                                                         </t>
  </si>
  <si>
    <t xml:space="preserve">The built-up area falls largely within the Urban Edge.The suburbs within this Ward are the following: Redhouse, Markman Industrial, Joorst Park, St Georges Strand, Phase 3 Ext 5, Phase 3 Ext 3, Phase 3 Ext 1, Phase 3 Ext 4, Phase 3 Ext 2, Phase 2 Stage 1 </t>
  </si>
  <si>
    <t xml:space="preserve">Ward is completely within the Urban Edge. The suburbs within this Ward are the following: KwaMagxaki, Soweto On Sea Informal Settlement, Veeplaas, Bethelsdorp, Ibhayi, Ibhayi Cemetery                                                                        </t>
  </si>
  <si>
    <t xml:space="preserve">Water Network Expansion and Rehabilitation                                                                                                                                                                                                                     </t>
  </si>
  <si>
    <t>Ward is completely within the Urban Edge. The suburbs within this Ward are the following: Gelvan Park, Glenhaven, Jarman, Springdale Extension 5, Parkside Extension 10, Bridgehaven Extension 11, Helenvale Extension 6, New Brighton, Schauderville, Korsten,</t>
  </si>
  <si>
    <t xml:space="preserve"> Ward is completely within the Urban Edge. The suburbs within this Ward are the following: Govan Mbeki, Rocky Ridge - Ext 27, Kleinskool Area K, Bethelsdorp, KwaDwesi                                                                                         </t>
  </si>
  <si>
    <t>Ward is completely within the Urban Edge. The suburbs within this Ward are the following: Mill Park, Korsten, Korsten Dry Lake, Neave Industrial Township, Schauderville, Adcockvale Extension, Mount Road, Newton Park, Kensington, Macleanville, Holland Park</t>
  </si>
  <si>
    <t xml:space="preserve">Ward is completely within the Urban Edge. The suburbs within this Ward are the following: Ibhayi, New Brighton                                                                                                                                                 </t>
  </si>
  <si>
    <t xml:space="preserve"> Ward is completely within the Urban Edge. The suburb within this Ward are the following: Zwide, KwaZakhele, Barcelona Zwide, Struandale Industrial, New Brighton, Kwaford Industrial                                                                          </t>
  </si>
  <si>
    <t xml:space="preserve"> The built-up area falls largely within the Urban Edge. The suburbs within this Ward are the following: Bethelsdorp, Salsoneville - Ext 16, Cleary Park - Ext 10, Hillside Ext 9, Missionvale, Erf 1542 Bethelsdorp, Salt Lake - Ext 8, Grootkloof Tip         </t>
  </si>
  <si>
    <t>Ward is completely within the Urban Edge. The suburbs within this Ward are the following: Walmer, Athlone Park, Greenshields Park, King Edward Park, Walmer Heights, Walmer Downs, Robert Searle Park, Scotstown, St Georges Park, Hallack Road, Essexvale, Jut</t>
  </si>
  <si>
    <t xml:space="preserve"> Ward is completely within the Urban Edge. The suburbs within this Ward are the following: Central, Cape Road Industrial, Uitenhage Commonage, Riverside Industrial, Afghanistan Informal Community, Blikkiesdorp, Gerald Smith, Curry, Uitenhage Sport Fields,</t>
  </si>
  <si>
    <t xml:space="preserve">Ward is completely within the Urban Edge. The suburbs within this Ward are the following: Fairview, Walmer Downs, Glen Hurd, Greenacres, Willowdene, Broadwood, Charlo, Overbaakens, Springfield, Bog Farm, Mangold Park, Fernglen, Newton Park                </t>
  </si>
  <si>
    <t xml:space="preserve"> Ward is completely within the Urban Edge. The suburbs within this Ward are the following: Mandelaville, Rosedale, Uitenhage, Mc Naughton, Kabah Langa Phase 4, Kabah Langa Phase 5, Middle Street, Kabah Lange Greenfields, Limekaya Informal Community, Kabah</t>
  </si>
  <si>
    <t>Ward is completely within the Urban Edge. The suburbs within this Ward are the following: New Brighton, Cradock Place, Korsten, Young Park, Kendle St (Industrial), Lindsay Road Industrial Township, Sidwell, Neave Industrial Township, Ferguson Township, Sc</t>
  </si>
  <si>
    <t xml:space="preserve">Ward is completely within the Urban Edge. The suburbs within this Ward are the following: North End, Sydenham, Prince Alfred's Park, Parsons Hill, Millard Grange, Glendinningvale, Mount Croix, Richmond Hill                                                 </t>
  </si>
  <si>
    <t>The built-up area falls largely within the Urban Edge. The suburbs within this Ward are the following: The Camp, The Gums, Hillside, Stone Kraal, Lake Farm, Oshry, Walmer Heights, Sappershoek, Sardinia Bay, Biermans Bult, Schoenmakerskop (Madiba Bay), Lov</t>
  </si>
  <si>
    <t>Ward is completely within the Urban Edge. The suburbs within this Ward are the following: Kwanobuhle Area 01, Kwanobuhle Area 02, John Gomono, Area 3A, Chris Hani/Ramaphosa Area 5A, Chris Hani/Ramaphosa Phase 2, Eric Dodd, Alexander Park Industrial, De Mi</t>
  </si>
  <si>
    <t>The built-up area falls largely within the Urban Edge. The suburbs within this Ward are the following:  Uitenhage Commonage, Janssendal, Leyvale, Vanes Estate, Central, College Hill, Penford, Mosel, Valleisig, Scheepershoogte, Van Riebeeck Hoogte, Streliz</t>
  </si>
  <si>
    <t xml:space="preserve">Public Health Services Projects                                                                                                                                                                                                                                </t>
  </si>
  <si>
    <t>The built-up area falls largely within the Urban Edge. The suburbs within this Ward are the following: Walmer, Beutler Way Complex, Walmer Industrial, Southdene, Airport, Area G South, "Area X, O and J", Gqebera (Walmer Township), Area C And E, Area G, Ar</t>
  </si>
  <si>
    <t>The built-up area falls largely within the Urban Edge. The suburbs within this Ward are the following: Parsons Vlei, Vergelegen, Hunters Retreat, Tulbagh, Glenhaven, Jarman, Bridgemeade, Francis Evatt Park, Wonderview, Morningside, Cotswold, Westering, Ka</t>
  </si>
  <si>
    <t xml:space="preserve">This wards urban areas are largely coastal and rural villages that have their own urban edges, but large parts of this ward is farming areas. The suburbs within this Ward are the following: Farmland, Woodridge, Witteklip Housing Development, Van Stadens  </t>
  </si>
  <si>
    <t xml:space="preserve"> Ward is completely within the Urban Edge. The suburbs within this Ward are the following: Manor Heights, Reservoir Hills, Khayamandi Area 1 And B, Daleview, Daleview Ext Area A, Sentraal, Heuwelkruin, Bothasrus, Campher Park, Despatch                    </t>
  </si>
  <si>
    <t xml:space="preserve"> Ward is completely within the Urban Edge. The suburbs within this Ward are the following: N.U. 12, Tjoksville 400, N.U. 30, N.U. 29, N.U. 10, N.U. 11                                                                                                         </t>
  </si>
  <si>
    <t xml:space="preserve">Ward is completely within the Urban Edge. The suburbs within this Ward are the following: Hunters Retreat, Kabega Park, Sherwood, Utopia, Kuene Park, Harmony, Van Der Stel, Rowallan Park                                                                     </t>
  </si>
  <si>
    <t xml:space="preserve">Ward is completely within the Urban Edge. The suburbs within this Ward are the following: New Brighton, Silvertown Pendla, Qaqawuli (Phase 1), Qaqawuli (Phase 2)                                                                                              </t>
  </si>
  <si>
    <t xml:space="preserve">Ward is completely within the Urban Edge. The suburbs within this Ward are the following: KwaZakhele, Railway Reserve W4, Madikana Informal Community, Kalipa Informal Community, Mandela Village, Ibhayi, Kwanoxolo New Brighton                              </t>
  </si>
  <si>
    <t xml:space="preserve">Ward is completely within the Urban Edge. The suburbs within this Ward are the following: KwaZakhele, Informal Community, Endulwini Nkatha Informal Community, Ekuphumleni Informal Community                                                                  </t>
  </si>
  <si>
    <t xml:space="preserve">Ward is completely within the Urban Edge. The suburbs within this Ward are the following: Ibhayi Informal Community                                                                                                                                            </t>
  </si>
  <si>
    <t xml:space="preserve">Ward is completely within the Urban Edge. The suburbs within this Ward are the following: KwaZakhele, Tambo Village, Madlingozi Informal Community                                                                                                             </t>
  </si>
  <si>
    <t xml:space="preserve"> Ward is completely within the Urban Edge. The suburbs within this Ward are the following: Kwazakhele, Railway Reserve W2, Zingisa Village, Thlaba Village                                                                                                     </t>
  </si>
  <si>
    <t>Ward is completely within the Urban Edge. The suburbs within this Ward are the following: Kwazakhele, Soweto-On-Sea Informal Settlement, Mhlaba Village Area Y - Zwide, Sisulu Village, Eluxolweni (Vuku), Sharpeville, Masakana Village, Eselileni Informal Co</t>
  </si>
  <si>
    <t>Ward is completely within the Urban Edge. The suburbs within this Ward are the following: Lorraine, Kabega, Treehaven, Willowglen, Glenroy Park, Vikingvale, Ben Kamma, Beverley Grove, Pine Grove, Kamma Creek, Brymore, Hancorn, Kragga Kamma Park, Weybridge</t>
  </si>
  <si>
    <t xml:space="preserve"> Ward is completely within the Urban Edge. The suburbs within this Ward are the following: New Brighton, Boast Crescent, Mhlaba Silvertown, Red Location, Ibhayi, Masangwanaville Phase 2, Malakana Silvertown, Ibhayi, Silvertown New Brighton, Masangwanavill</t>
  </si>
  <si>
    <t xml:space="preserve">Ward is completely within the Urban Edge. The suburbs within this Ward are the following: Sunridge Park, Vergelegen, Linton Grange, Westering, Taybank, Moregrove, Westering, Framesby, Fernglen                                                               </t>
  </si>
  <si>
    <t xml:space="preserve">Ward is completely within the Urban Edge. The suburbs within this Ward are the following:  Timothy Valley, Block 23 South Frans Valley, Block 23 North Kwanoxolo, Willowdene - Ext 21                                                                          </t>
  </si>
  <si>
    <t>This built-up area falls largely within the Urban Edge. The suburbs within this Ward are the following:  Bethelsdorp, Bloemendal, Chatty 3 And 4, Chatty Phase 3, Chatty Phase 4, Chatty Extension 4, Chatty Extension 5, Booysens Park, Chatty Extension 1, Ch</t>
  </si>
  <si>
    <t>The built-up area falls largely within the Urban Edge. Ward is completely within the Urban Edge. The suburbs within this Ward are the following: Azalea Park, Windsor Park, Retief, Heuwelskruin, Sentraal, Farms Uitenhage, Rosedale, Rosedale Ext. 1, Rosedal</t>
  </si>
  <si>
    <t xml:space="preserve">The built-up area falls largely within the Urban Edge. The suburbs within this Ward are the following: N.U. 1, N.U. 2, N.U. 10, Ramaphose Village N.U.1, Ikamvelihle (North of Addo and Coega), Motherwell, N.U. 29                                            </t>
  </si>
  <si>
    <t>The built-up area falls largely within the Urban Edge. The suburbs within this Ward are the following: Summerstrand, Craig Bain, Forest Hill, Brookes Hill, Victoria Park, Stuart Township, Humerail, Lea Place, Central, South End, Forest Hill/Military Base,</t>
  </si>
  <si>
    <t xml:space="preserve">Ward is completely within the Urban Edge. The suburbs within this Ward are the following: KwaNobuhle Area 4, KwaNobuhle, Sikhotina, KwaNobuhle Area 6, KwaNobuhle Area 7, KwaNobuhle Area 7 (Phase 1)                                                          </t>
  </si>
  <si>
    <t>Ward is completely within the Urban Edge. The suburbs within this Ward are the following: Bloemendal, Bethelsdorp, Normanville Ext. 22, Timothy Valley, Block 23 South Frans Valley, Jacksonville, Kuscus Heights Ext. 26, Aspen Heights Ext. 26, Palmridge Ext</t>
  </si>
  <si>
    <t xml:space="preserve">Ward is completely within the Urban Edge. The suburbs within this Ward are the following: Algoa Park, Windvogel, Erf 1542 Bethelsdorp, Balfour Heights (Smartie Town), Missionvale, Missionvale Garden Lots Phase 1, Missionvale Garden Lots Phase 2, Hillside </t>
  </si>
  <si>
    <t xml:space="preserve">Ward is completely within the Urban Edge. The suburbs within this Ward are the following: Bethelsdorp, Rocky Ridge - Ext 27, Solomon Estates - Ext 28, Nickalisville, Fernwood Park - Ext 29, Arcadia North, Chatty Arcadia Ext 12, Extension 13               </t>
  </si>
  <si>
    <t xml:space="preserve">Ward is completely within the Urban Edge. The suburbs within this Ward are the following: KwaDwesi, KwaDwesi Informal, Kwadwesi Extension                                                                                                                      </t>
  </si>
  <si>
    <t xml:space="preserve">Ward is completely within the Urban Edge. The suburbs within this Ward are the following: Greater Tjoksville (Steve Tshwete Village), N.U. 1, N.U. 11, N.U. 10                                                                                                 </t>
  </si>
  <si>
    <t xml:space="preserve">Ward is completely within the Urban Edge. The suburb within this Ward are the following: New Brighton                                                                                                                                                          </t>
  </si>
  <si>
    <t>The built-up area falls largely within the Urban Edge. The suburbs within this Ward are the following: Kwanoxolo - Ext 37, Moeggesukkel, Bethelsdorp, Extension 36, Extension 35, Kleinskool Area K, Extension 34, Floral Park - Ext 33, Chatty Ext 31, Rocky R</t>
  </si>
  <si>
    <t xml:space="preserve">Ward is completely within the Urban Edge. The suburbs within this Ward are the following: UDDI (Jagvlakte), Kwanobuhle Area 8, Area 3, Kwanobuhle Area 7 Phase 2, Kwanobuhle Area 7, Kwanobuhle Area 7 Phase 1, Kwanobuhle Area 4, Solomon Mhlangu, Kwanobuhle </t>
  </si>
  <si>
    <t xml:space="preserve">The suburbs within this Ward are the following: Zwide, Silvertown Sisonke Zwide, Railway Reserve W1                                                                                                                                                            </t>
  </si>
  <si>
    <t xml:space="preserve">Ward is completely within the Urban Edge. The suburbs within this Ward are the following: Rosedale, Uitenhage, Mountain View, Thomas Gamble, Allenridge West, Infill Area, Farms Uitenhage                                                                     </t>
  </si>
  <si>
    <t xml:space="preserve">The built-up area falls largely within the Urban Edge. The suburbs within this Ward are the following: Farms Uitenhage, Area 3, KwaNobuhle Area 11, KwaNobuhle Area 10, KwaNobuhle Area 9 Phase 2, KwaNobuhle Area 9 Gunguluza, KwaNobuhle Area 5, Kamesh Cell </t>
  </si>
  <si>
    <t xml:space="preserve">Ward is completely within the Urban Edge. The suburbs within this Ward are the following: N.U. 5, N.U. 6, N.U. 7                                                                                                                                               </t>
  </si>
  <si>
    <t xml:space="preserve"> Ward is completely within the Urban Edge. The suburbs within this Ward are the following:  KwaNobuhle Area 6, KwaNobuhle Area 7, KwaNobuhle Area 8, KwaNobuhle Area 8 Phase 2                                                                                 </t>
  </si>
  <si>
    <t xml:space="preserve">Ward is completely within the Urban Edge. The suburbs within this Ward are the following: Sanctor Vars Vlei - Ext 14, Extensions 18 and 19, West End - Ext 11, Chatty Arcadia Ext 12, Bethelsdorp, Marock Road Informal Community                              </t>
  </si>
  <si>
    <t xml:space="preserve">Ward is completely within the Urban Edge. The suburbs within this Ward are the following: N.U. 9, Greater Tjoksville (Steve Tshwete Village), N.U. 7, N.U. 8                                                                                                   </t>
  </si>
  <si>
    <t>Ward is completely within the Urban Edge. The suburbs within this Ward are the following: Farms Uitenhage, Kwanobuhle Area 2, Area 3, Joe Modise Peace Village Phase 1, Joe Modise Peace Village Phase 2 Area 3, Joe Modise Peace Village Phase 2 Area 1, Kwano</t>
  </si>
  <si>
    <t xml:space="preserve">Ward is completely within the Urban Edge. The suburbs within this Ward are the following: Veeplaas, Kuwait Zwide                                                                                                                                               </t>
  </si>
  <si>
    <t xml:space="preserve">Sanitation Services: Sewer Replacement and Relining         </t>
  </si>
  <si>
    <t xml:space="preserve">Water Services: Pipe Rehabilitation and Improvements        </t>
  </si>
  <si>
    <t xml:space="preserve">Lorraine Stormwater Control                                 </t>
  </si>
  <si>
    <t xml:space="preserve">Sanitation Services: Paapenkuils Main Sewers Augmentation   </t>
  </si>
  <si>
    <t xml:space="preserve">Water Services: Reservoir Fencing                           </t>
  </si>
  <si>
    <t xml:space="preserve">Urban Refuse Transfer/Recycling Station                     </t>
  </si>
  <si>
    <t xml:space="preserve">Upgrade and Development of Public Open Spaces               </t>
  </si>
  <si>
    <t xml:space="preserve">Stormwater Improvements                                     </t>
  </si>
  <si>
    <t xml:space="preserve">Sanitation Services: Lorraine - Bulk Sewerage Augmentation  </t>
  </si>
  <si>
    <t>Water Services:Construction of Amanzi Reservoir and Pipeline</t>
  </si>
  <si>
    <t xml:space="preserve">Sanitation Services: Witteklip Bulk Sewerage                </t>
  </si>
  <si>
    <t xml:space="preserve">Water Services: Seaview Bulk Water                          </t>
  </si>
  <si>
    <t xml:space="preserve">Upgrading Depots and Offices                                </t>
  </si>
  <si>
    <t xml:space="preserve">Water Services: Upgrading of Springs Water Treatment Works  </t>
  </si>
  <si>
    <t xml:space="preserve">S&amp;S: Replacement of Off Road Appliance - Fire               </t>
  </si>
  <si>
    <t xml:space="preserve">IPTS -  Work Package: TDM and ITS                           </t>
  </si>
  <si>
    <t xml:space="preserve">Water: Access Roads: Upgrade                                </t>
  </si>
  <si>
    <t xml:space="preserve">Disaster Management Centre/  South End Fire Station         </t>
  </si>
  <si>
    <t xml:space="preserve">Water Services: Rehabilitation of Pipe Bridges              </t>
  </si>
  <si>
    <t xml:space="preserve">Water Services: Rehabilitation of Dams                      </t>
  </si>
  <si>
    <t xml:space="preserve">CCTV Mobile Vehicle Enhancements                            </t>
  </si>
  <si>
    <t xml:space="preserve">Security Upgrade - Markman Training Centre                  </t>
  </si>
  <si>
    <t xml:space="preserve">S&amp;S: Replacement of Radios - Fire                           </t>
  </si>
  <si>
    <t xml:space="preserve">HV Network Reinforcement - Underground Cabling              </t>
  </si>
  <si>
    <t xml:space="preserve">Seaview Housing Project - Roadworks (Human Settlements)     </t>
  </si>
  <si>
    <t xml:space="preserve">Bethelsdorp Ext 32, 34 &amp; 36 - Roadworks (Human Settlemnts)  </t>
  </si>
  <si>
    <t xml:space="preserve">Security wall/fencing - Fire Training Centre                </t>
  </si>
  <si>
    <t>Bethelsdorp Ext 32, 34, &amp; 36 - Stormwater(Human Settlements)</t>
  </si>
  <si>
    <t>Bethelsdorp Ext 32, 34, &amp; 36 - Water Bulk(Human Settlements)</t>
  </si>
  <si>
    <t>Bethelsdorp Ext 32, 34, &amp; 36 - Sewer Bulk(Human Settlements)</t>
  </si>
  <si>
    <t xml:space="preserve">Seaview Housing - Stormwater (Human Settlements)            </t>
  </si>
  <si>
    <t xml:space="preserve">Seaview Housing - Water (Human Settlements)                 </t>
  </si>
  <si>
    <t xml:space="preserve">Seaview Housing - Sewer Bulks (Human Settlements)           </t>
  </si>
  <si>
    <t xml:space="preserve">1411:Swartskops Low Level Collector Sewer Upgrade           </t>
  </si>
  <si>
    <t xml:space="preserve">Metro Police: Specialised Vehicles Water Cannon             </t>
  </si>
  <si>
    <t xml:space="preserve">Security: Airconditioner for Mobile Surveillance Vehicle    </t>
  </si>
  <si>
    <t>Security: Installation of Camera System - Mobile Surveillanc</t>
  </si>
  <si>
    <t xml:space="preserve">S&amp;S: Refurbishing of fire Station                           </t>
  </si>
  <si>
    <t xml:space="preserve">Security: armoury Building Alteration                       </t>
  </si>
  <si>
    <t xml:space="preserve">Security: Strat Intervention unit: Shower                   </t>
  </si>
  <si>
    <t xml:space="preserve">Security: Strat Intervention unit: Industrial Extractor Fan </t>
  </si>
  <si>
    <t xml:space="preserve">Metro Police: NewOffices &amp; Metro Police Stations            </t>
  </si>
  <si>
    <t>Fire; Upgrading of Uitnhage Fail over for data centere - Equ</t>
  </si>
  <si>
    <t xml:space="preserve">Disaster Management: Furniture &amp; Office Equipment           </t>
  </si>
  <si>
    <t xml:space="preserve">Disaster Management: Equipment for the supply Solar Energy  </t>
  </si>
  <si>
    <t xml:space="preserve">Metro Police: Firearms and Accessories                      </t>
  </si>
  <si>
    <t xml:space="preserve">Guardhouse at Mothewrwell Traffic &amp; Licencing               </t>
  </si>
  <si>
    <t xml:space="preserve">Feather Market Centre Upgrade                               </t>
  </si>
  <si>
    <t xml:space="preserve">PURCHASE OF COMPUTER EQUIPMENT - SAFETY -ED'S OFFICE        </t>
  </si>
  <si>
    <t xml:space="preserve">PURCHASE OF COMPUTER EQUIPMENT - TRAFFIC                    </t>
  </si>
  <si>
    <t xml:space="preserve">PURCHASE OF COMPUTER EQUIPMENT - FIRE &amp; EMERGENCY           </t>
  </si>
  <si>
    <t xml:space="preserve">PURCHASE OF COMPUTER EQUIPMENT - DISASTER MANAGEMENT        </t>
  </si>
  <si>
    <t xml:space="preserve">PURCHASE OF COMPUTER EQUIPMENT - METRO POLICE               </t>
  </si>
  <si>
    <t xml:space="preserve">PURCHASE OF DRAGER MACHINES FOR TRAFFIC                     </t>
  </si>
  <si>
    <t xml:space="preserve">Restoration and Refurbishment of KwaNobuhle Library         </t>
  </si>
  <si>
    <t xml:space="preserve">Upgrade of Major Parks - Varsvlei                           </t>
  </si>
  <si>
    <t xml:space="preserve">Miscellaneous                                                                                                                                                                                                                                                  </t>
  </si>
  <si>
    <t xml:space="preserve">Ward is completely within the Urban Edge. The suburbs within this Ward are the following: Umlambo N.U. 4, N.U. 4B, N.U. 5, N.U. 6, N.U. 8, N.U. 9                                                                                                              </t>
  </si>
  <si>
    <t xml:space="preserve">Water Services: St Albans Bulk Water                        </t>
  </si>
  <si>
    <t xml:space="preserve">Water Services: Coega Reclaimed Effluent Scheme             </t>
  </si>
  <si>
    <t xml:space="preserve">Water Services: Rudimentary Service: Water                  </t>
  </si>
  <si>
    <t xml:space="preserve">Water Services: Balmoral Reservoir and Bulk Pipeline        </t>
  </si>
  <si>
    <t xml:space="preserve">Vehicles for Safety and Security (Security only)            </t>
  </si>
  <si>
    <t xml:space="preserve">Nangoza Jebe Hall                                           </t>
  </si>
  <si>
    <t xml:space="preserve">Fitzpatrick Sewerage Pump-station - New                     </t>
  </si>
  <si>
    <t xml:space="preserve">ADDITIONAL VEHICLES FOR TRAFFIC                             </t>
  </si>
  <si>
    <t xml:space="preserve">PROCUREMENT OF SAFES FOR METRO POLICE                       </t>
  </si>
  <si>
    <t xml:space="preserve">PROCUREMENT OF COMMUNICATION DEVICES FOR METRO POLICE       </t>
  </si>
  <si>
    <t xml:space="preserve">FURNITURE FOR SECURITY SERVICES                             </t>
  </si>
  <si>
    <t xml:space="preserve">REPLACEMENT OF FIRE APPLIANCES FOR SIDWELL FIRE STATION     </t>
  </si>
  <si>
    <t xml:space="preserve">REPLACEMENT OF GENERATORS AT UITENHAGE + GREENBUSHES        </t>
  </si>
  <si>
    <t xml:space="preserve">ACQUISITION OF MOTOR VEHICLES FOR METER READERS             </t>
  </si>
  <si>
    <t xml:space="preserve">LAW ENFORCEMENT EQUIPMENT FOR SECURITY                      </t>
  </si>
  <si>
    <t xml:space="preserve">Rehabilitation of Red Location Precinct Buildings           </t>
  </si>
  <si>
    <t xml:space="preserve">Upgrade of Major Parks - Mqolomba                           </t>
  </si>
  <si>
    <t>Draft 2020/21 Financial Year</t>
  </si>
  <si>
    <t>Draft 2019/20 Financial Year</t>
  </si>
  <si>
    <t>Draft 2021/22 Financial Year</t>
  </si>
  <si>
    <t xml:space="preserve">Year </t>
  </si>
  <si>
    <t>2019/20</t>
  </si>
  <si>
    <t>2020/21</t>
  </si>
  <si>
    <t>2021/22</t>
  </si>
  <si>
    <t>Grand Total</t>
  </si>
  <si>
    <t>Sum of Ward
Budget</t>
  </si>
  <si>
    <t>1 Total</t>
  </si>
  <si>
    <t>2 Total</t>
  </si>
  <si>
    <t>3 Total</t>
  </si>
  <si>
    <t>4 Total</t>
  </si>
  <si>
    <t>5 Total</t>
  </si>
  <si>
    <t>6 Total</t>
  </si>
  <si>
    <t>7 Total</t>
  </si>
  <si>
    <t>8 Total</t>
  </si>
  <si>
    <t>9 Total</t>
  </si>
  <si>
    <t>10 Total</t>
  </si>
  <si>
    <t>11 Total</t>
  </si>
  <si>
    <t>12 Total</t>
  </si>
  <si>
    <t>14 Total</t>
  </si>
  <si>
    <t>15 Total</t>
  </si>
  <si>
    <t>16 Total</t>
  </si>
  <si>
    <t>17 Total</t>
  </si>
  <si>
    <t>18 Total</t>
  </si>
  <si>
    <t>19 Total</t>
  </si>
  <si>
    <t>20 Total</t>
  </si>
  <si>
    <t>21 Total</t>
  </si>
  <si>
    <t>22 Total</t>
  </si>
  <si>
    <t>24 Total</t>
  </si>
  <si>
    <t>25 Total</t>
  </si>
  <si>
    <t>26 Total</t>
  </si>
  <si>
    <t>28 Total</t>
  </si>
  <si>
    <t>29 Total</t>
  </si>
  <si>
    <t>30 Total</t>
  </si>
  <si>
    <t>31 Total</t>
  </si>
  <si>
    <t>32 Total</t>
  </si>
  <si>
    <t>33 Total</t>
  </si>
  <si>
    <t>34 Total</t>
  </si>
  <si>
    <t>35 Total</t>
  </si>
  <si>
    <t>36 Total</t>
  </si>
  <si>
    <t>37 Total</t>
  </si>
  <si>
    <t>38 Total</t>
  </si>
  <si>
    <t>39 Total</t>
  </si>
  <si>
    <t>40 Total</t>
  </si>
  <si>
    <t>41 Total</t>
  </si>
  <si>
    <t>42 Total</t>
  </si>
  <si>
    <t>43 Total</t>
  </si>
  <si>
    <t>44 Total</t>
  </si>
  <si>
    <t>45 Total</t>
  </si>
  <si>
    <t>46 Total</t>
  </si>
  <si>
    <t>47 Total</t>
  </si>
  <si>
    <t>48 Total</t>
  </si>
  <si>
    <t>49 Total</t>
  </si>
  <si>
    <t>50 Total</t>
  </si>
  <si>
    <t>51 Total</t>
  </si>
  <si>
    <t>52 Total</t>
  </si>
  <si>
    <t>53 Total</t>
  </si>
  <si>
    <t>54 Total</t>
  </si>
  <si>
    <t>55 Total</t>
  </si>
  <si>
    <t>56 Total</t>
  </si>
  <si>
    <t>57 Total</t>
  </si>
  <si>
    <t>58 Total</t>
  </si>
  <si>
    <t>59 Total</t>
  </si>
  <si>
    <t>60 Total</t>
  </si>
  <si>
    <t>99 Total</t>
  </si>
  <si>
    <t>990 Total</t>
  </si>
  <si>
    <t>991 Total</t>
  </si>
  <si>
    <t>992 Total</t>
  </si>
  <si>
    <t>993 Total</t>
  </si>
  <si>
    <t>994 Total</t>
  </si>
  <si>
    <t>995 Total</t>
  </si>
  <si>
    <t>996 Total</t>
  </si>
  <si>
    <t>998 Total</t>
  </si>
  <si>
    <t>999 Total</t>
  </si>
  <si>
    <t>WARD 17</t>
  </si>
  <si>
    <t>WARD 18</t>
  </si>
  <si>
    <t>WARD 19</t>
  </si>
  <si>
    <t>WARD 20</t>
  </si>
  <si>
    <t>WARD 21</t>
  </si>
  <si>
    <t>WARD 22</t>
  </si>
  <si>
    <t>WARD 23</t>
  </si>
  <si>
    <t>WARD 24</t>
  </si>
  <si>
    <t>WARD 25</t>
  </si>
  <si>
    <t>WARD 26</t>
  </si>
  <si>
    <t>WARD 27</t>
  </si>
  <si>
    <t>WARD 28</t>
  </si>
  <si>
    <t>WARD 29</t>
  </si>
  <si>
    <t>WARD 30</t>
  </si>
  <si>
    <t>WARD 31</t>
  </si>
  <si>
    <t>WARD 32</t>
  </si>
  <si>
    <t>WARD 33</t>
  </si>
  <si>
    <t>WARD 34</t>
  </si>
  <si>
    <t>WARD 35</t>
  </si>
  <si>
    <t>WARD 36</t>
  </si>
  <si>
    <t>WARD 37</t>
  </si>
  <si>
    <t>WARD 38</t>
  </si>
  <si>
    <t>WARD 39</t>
  </si>
  <si>
    <t>WARD 40</t>
  </si>
  <si>
    <t>WARD 41</t>
  </si>
  <si>
    <t>WARD 42</t>
  </si>
  <si>
    <t>WARD 43</t>
  </si>
  <si>
    <t>WARD 44</t>
  </si>
  <si>
    <t>WARD 45</t>
  </si>
  <si>
    <t>WARD 46</t>
  </si>
  <si>
    <t>WARD 47</t>
  </si>
  <si>
    <t>WARD 48</t>
  </si>
  <si>
    <t>WARD 49</t>
  </si>
  <si>
    <t>WARD 50</t>
  </si>
  <si>
    <t>WARD 51</t>
  </si>
  <si>
    <t>WARD 52</t>
  </si>
  <si>
    <t>WARD 53</t>
  </si>
  <si>
    <t>WARD 54</t>
  </si>
  <si>
    <t>WARD 55</t>
  </si>
  <si>
    <t>WARD 56</t>
  </si>
  <si>
    <t>WARD 57</t>
  </si>
  <si>
    <t>WARD 58</t>
  </si>
  <si>
    <t>WARD 59</t>
  </si>
  <si>
    <t>WARD 60</t>
  </si>
  <si>
    <t>General</t>
  </si>
  <si>
    <t>MBDA - Baakens Pilot Housing ( in co-operation with public/  private sector )</t>
  </si>
  <si>
    <t>MBDA - Green Solutions Capex Initiative</t>
  </si>
  <si>
    <t xml:space="preserve">MBDA - Telkom Park Redevelopment </t>
  </si>
  <si>
    <t>MBDA - Bayworld Rehabilitation / Redevelopment</t>
  </si>
  <si>
    <t>MBDA - Helenvale SPUU - Security Lighting for Safe Pedestrian Routes</t>
  </si>
  <si>
    <t>MBDA - H/vale SPUU - Safe Park &amp; Sportsfields</t>
  </si>
  <si>
    <t>MBDA - Helenvale SPUU Safer Schools incl Bayview PS Rehabilitation</t>
  </si>
  <si>
    <t>MBDA - Helenvale SPUU Youth Training Facilities</t>
  </si>
  <si>
    <t>MBDA - Helenvale SPUU Victim Care Safe House</t>
  </si>
  <si>
    <t xml:space="preserve">MBDA - New Brighton Cultural Precinct Development </t>
  </si>
  <si>
    <t xml:space="preserve">MBDA - Uitenhage Rails Shed / SC Precinct Development </t>
  </si>
  <si>
    <t>MBDA - Govan Mbeki Refurbishments</t>
  </si>
  <si>
    <t xml:space="preserve">Replace Switchgear in Mini susbs        </t>
  </si>
  <si>
    <t xml:space="preserve">Malabar Ext 6 Phase 2 - Stormwater (Human Settlements)      </t>
  </si>
  <si>
    <t xml:space="preserve">Malabar Ext 6 Phase 2 - Water Bulks (Human Settlements)     </t>
  </si>
  <si>
    <t xml:space="preserve">Malabar Ext 6 Phase 2 - Sewer Bulks (Human Settlements)     </t>
  </si>
  <si>
    <t xml:space="preserve">IPTS - Upgrading of Njoli Street to a dual Carriageway South </t>
  </si>
</sst>
</file>

<file path=xl/styles.xml><?xml version="1.0" encoding="utf-8"?>
<styleSheet xmlns="http://schemas.openxmlformats.org/spreadsheetml/2006/main">
  <numFmts count="3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0;[Red]#,##0"/>
    <numFmt numFmtId="178" formatCode="#,##0.0"/>
    <numFmt numFmtId="179" formatCode="[$-409]hh:mm:ss\ AM/PM"/>
    <numFmt numFmtId="180" formatCode="[$-1C09]dd\ mmmm\ yyyy"/>
    <numFmt numFmtId="181" formatCode="_ * #,##0.0_ ;_ * \-#,##0.0_ ;_ * &quot;-&quot;??_ ;_ @_ "/>
    <numFmt numFmtId="182" formatCode="_ * #,##0_ ;_ * \-#,##0_ ;_ * &quot;-&quot;??_ ;_ @_ "/>
    <numFmt numFmtId="183" formatCode="_(* #,##0.00_);_(* \(#,##0.00\);_(* &quot;-&quot;??_);_(@_)"/>
    <numFmt numFmtId="184" formatCode="0.0%"/>
    <numFmt numFmtId="185" formatCode="_ * #,##0.0_ ;_ * \-#,##0.0_ ;_ * &quot;-&quot;?_ ;_ @_ "/>
  </numFmts>
  <fonts count="48">
    <font>
      <sz val="10"/>
      <name val="Arial"/>
      <family val="0"/>
    </font>
    <font>
      <sz val="8"/>
      <name val="Arial"/>
      <family val="2"/>
    </font>
    <font>
      <b/>
      <sz val="8"/>
      <name val="Arial"/>
      <family val="2"/>
    </font>
    <font>
      <b/>
      <u val="single"/>
      <sz val="8"/>
      <name val="Arial"/>
      <family val="2"/>
    </font>
    <font>
      <u val="single"/>
      <sz val="10"/>
      <color indexed="12"/>
      <name val="Arial"/>
      <family val="2"/>
    </font>
    <font>
      <u val="single"/>
      <sz val="10"/>
      <color indexed="36"/>
      <name val="Arial"/>
      <family val="2"/>
    </font>
    <font>
      <sz val="8"/>
      <color indexed="8"/>
      <name val="Arial"/>
      <family val="2"/>
    </font>
    <font>
      <sz val="10"/>
      <name val="Helv"/>
      <family val="0"/>
    </font>
    <font>
      <sz val="8"/>
      <color indexed="10"/>
      <name val="Arial"/>
      <family val="2"/>
    </font>
    <font>
      <sz val="8"/>
      <color indexed="14"/>
      <name val="Arial"/>
      <family val="2"/>
    </font>
    <font>
      <b/>
      <sz val="10"/>
      <name val="Arial"/>
      <family val="2"/>
    </font>
    <font>
      <b/>
      <sz val="14"/>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rgb="FFD4D0C8"/>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color indexed="63"/>
      </left>
      <right>
        <color indexed="63"/>
      </right>
      <top style="thin">
        <color rgb="FF999999"/>
      </top>
      <bottom>
        <color indexed="63"/>
      </bottom>
    </border>
    <border>
      <left style="thin">
        <color rgb="FF999999"/>
      </left>
      <right style="thin">
        <color rgb="FF999999"/>
      </right>
      <top style="thin">
        <color rgb="FF999999"/>
      </top>
      <bottom>
        <color indexed="63"/>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0" borderId="0">
      <alignment/>
      <protection/>
    </xf>
    <xf numFmtId="0" fontId="7"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5">
    <xf numFmtId="0" fontId="0" fillId="0" borderId="0" xfId="0"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Border="1" applyAlignment="1">
      <alignment horizontal="center" wrapText="1"/>
    </xf>
    <xf numFmtId="3" fontId="2" fillId="0" borderId="0" xfId="0" applyNumberFormat="1" applyFont="1" applyFill="1" applyBorder="1" applyAlignment="1">
      <alignment horizontal="right" wrapText="1"/>
    </xf>
    <xf numFmtId="3" fontId="1" fillId="0" borderId="0" xfId="0" applyNumberFormat="1" applyFont="1" applyFill="1" applyBorder="1" applyAlignment="1">
      <alignment/>
    </xf>
    <xf numFmtId="3" fontId="1" fillId="0" borderId="10" xfId="0" applyNumberFormat="1" applyFont="1" applyFill="1" applyBorder="1" applyAlignment="1">
      <alignment/>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1" fillId="0" borderId="0" xfId="0" applyNumberFormat="1" applyFont="1" applyFill="1" applyBorder="1" applyAlignment="1">
      <alignment horizontal="left" wrapText="1"/>
    </xf>
    <xf numFmtId="0" fontId="1" fillId="0" borderId="0" xfId="0" applyFont="1" applyFill="1" applyAlignment="1">
      <alignment horizontal="left"/>
    </xf>
    <xf numFmtId="3" fontId="1" fillId="0" borderId="0" xfId="0" applyNumberFormat="1" applyFont="1" applyFill="1" applyBorder="1" applyAlignment="1">
      <alignment horizontal="right" wrapText="1"/>
    </xf>
    <xf numFmtId="0" fontId="1" fillId="0" borderId="0" xfId="0" applyFont="1" applyFill="1" applyAlignment="1">
      <alignment horizontal="left" wrapText="1"/>
    </xf>
    <xf numFmtId="3" fontId="1" fillId="0" borderId="0" xfId="0" applyNumberFormat="1" applyFont="1" applyFill="1" applyBorder="1" applyAlignment="1">
      <alignment wrapText="1"/>
    </xf>
    <xf numFmtId="3" fontId="2" fillId="0" borderId="0" xfId="0" applyNumberFormat="1" applyFont="1" applyFill="1" applyBorder="1" applyAlignment="1">
      <alignment wrapText="1"/>
    </xf>
    <xf numFmtId="3" fontId="2" fillId="0" borderId="0" xfId="0" applyNumberFormat="1" applyFont="1" applyFill="1" applyBorder="1" applyAlignment="1">
      <alignment horizontal="left" wrapText="1"/>
    </xf>
    <xf numFmtId="0" fontId="1" fillId="0" borderId="0" xfId="0" applyFont="1" applyBorder="1" applyAlignment="1">
      <alignment horizontal="right"/>
    </xf>
    <xf numFmtId="0" fontId="6" fillId="0" borderId="0" xfId="0" applyNumberFormat="1" applyFont="1" applyFill="1" applyBorder="1" applyAlignment="1">
      <alignment horizontal="right" wrapText="1"/>
    </xf>
    <xf numFmtId="49" fontId="6" fillId="0" borderId="0" xfId="0" applyNumberFormat="1" applyFont="1" applyFill="1" applyBorder="1" applyAlignment="1">
      <alignment horizontal="left" wrapText="1"/>
    </xf>
    <xf numFmtId="0" fontId="6" fillId="0" borderId="0" xfId="0" applyNumberFormat="1" applyFont="1" applyFill="1" applyBorder="1" applyAlignment="1">
      <alignment horizontal="right"/>
    </xf>
    <xf numFmtId="0" fontId="1" fillId="0" borderId="0" xfId="0" applyFont="1" applyFill="1" applyBorder="1" applyAlignment="1" applyProtection="1">
      <alignment wrapText="1"/>
      <protection/>
    </xf>
    <xf numFmtId="0" fontId="1" fillId="0" borderId="0" xfId="58" applyFont="1" applyFill="1" applyBorder="1" applyAlignment="1" applyProtection="1">
      <alignment wrapText="1"/>
      <protection/>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right"/>
    </xf>
    <xf numFmtId="182" fontId="1" fillId="0" borderId="0" xfId="42" applyNumberFormat="1" applyFont="1" applyAlignment="1">
      <alignment horizontal="right"/>
    </xf>
    <xf numFmtId="0" fontId="6" fillId="0" borderId="0" xfId="0" applyNumberFormat="1" applyFont="1" applyFill="1" applyAlignment="1">
      <alignment horizontal="left"/>
    </xf>
    <xf numFmtId="182" fontId="1" fillId="0" borderId="0" xfId="42" applyNumberFormat="1" applyFont="1" applyBorder="1" applyAlignment="1">
      <alignment/>
    </xf>
    <xf numFmtId="182" fontId="1" fillId="0" borderId="0" xfId="42" applyNumberFormat="1" applyFont="1" applyFill="1" applyBorder="1" applyAlignment="1">
      <alignment/>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left" vertical="top"/>
    </xf>
    <xf numFmtId="0" fontId="1" fillId="0" borderId="0" xfId="0" applyFont="1" applyAlignment="1">
      <alignment/>
    </xf>
    <xf numFmtId="182" fontId="1" fillId="0" borderId="0" xfId="42" applyNumberFormat="1" applyFont="1" applyAlignment="1">
      <alignment/>
    </xf>
    <xf numFmtId="0" fontId="1" fillId="0" borderId="0" xfId="0" applyFont="1" applyAlignment="1">
      <alignment/>
    </xf>
    <xf numFmtId="49" fontId="1" fillId="0" borderId="0" xfId="0" applyNumberFormat="1" applyFont="1" applyFill="1" applyBorder="1" applyAlignment="1">
      <alignment horizontal="left" wrapText="1"/>
    </xf>
    <xf numFmtId="182" fontId="2" fillId="0" borderId="0" xfId="42" applyNumberFormat="1" applyFont="1" applyFill="1" applyBorder="1" applyAlignment="1">
      <alignment horizontal="center" wrapText="1"/>
    </xf>
    <xf numFmtId="182" fontId="1" fillId="0" borderId="0" xfId="42" applyNumberFormat="1" applyFont="1" applyFill="1" applyBorder="1" applyAlignment="1">
      <alignment horizontal="right" wrapText="1"/>
    </xf>
    <xf numFmtId="182" fontId="1" fillId="0" borderId="0" xfId="42" applyNumberFormat="1" applyFont="1" applyFill="1" applyAlignment="1">
      <alignment/>
    </xf>
    <xf numFmtId="182" fontId="6" fillId="0" borderId="0" xfId="42" applyNumberFormat="1" applyFont="1" applyFill="1" applyBorder="1" applyAlignment="1">
      <alignment horizontal="right" wrapText="1"/>
    </xf>
    <xf numFmtId="182" fontId="1" fillId="0" borderId="0" xfId="42" applyNumberFormat="1" applyFont="1" applyFill="1" applyBorder="1" applyAlignment="1">
      <alignment horizontal="right"/>
    </xf>
    <xf numFmtId="182" fontId="1" fillId="0" borderId="0" xfId="42" applyNumberFormat="1" applyFont="1" applyFill="1" applyBorder="1" applyAlignment="1">
      <alignment horizontal="center" wrapText="1"/>
    </xf>
    <xf numFmtId="182" fontId="8" fillId="0" borderId="0" xfId="42" applyNumberFormat="1" applyFont="1" applyFill="1" applyBorder="1" applyAlignment="1">
      <alignment horizontal="right" wrapText="1"/>
    </xf>
    <xf numFmtId="182" fontId="8" fillId="0" borderId="0" xfId="42" applyNumberFormat="1" applyFont="1" applyFill="1" applyBorder="1" applyAlignment="1">
      <alignment horizontal="center" wrapText="1"/>
    </xf>
    <xf numFmtId="0" fontId="6" fillId="0" borderId="0" xfId="0" applyNumberFormat="1" applyFont="1" applyFill="1" applyAlignment="1">
      <alignment horizontal="right"/>
    </xf>
    <xf numFmtId="0" fontId="2" fillId="0" borderId="0" xfId="0" applyFont="1" applyAlignment="1">
      <alignment/>
    </xf>
    <xf numFmtId="182" fontId="2" fillId="0" borderId="11" xfId="0" applyNumberFormat="1" applyFont="1" applyBorder="1" applyAlignment="1">
      <alignment/>
    </xf>
    <xf numFmtId="0" fontId="1" fillId="0" borderId="0" xfId="0" applyFont="1" applyAlignment="1">
      <alignment horizontal="right"/>
    </xf>
    <xf numFmtId="182" fontId="2" fillId="0" borderId="0" xfId="0" applyNumberFormat="1" applyFont="1" applyBorder="1" applyAlignment="1">
      <alignment/>
    </xf>
    <xf numFmtId="3" fontId="1" fillId="0" borderId="0" xfId="0" applyNumberFormat="1" applyFont="1" applyFill="1" applyBorder="1" applyAlignment="1">
      <alignment/>
    </xf>
    <xf numFmtId="182" fontId="1" fillId="0" borderId="0" xfId="42" applyNumberFormat="1" applyFont="1" applyFill="1" applyAlignment="1">
      <alignment/>
    </xf>
    <xf numFmtId="0"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left" wrapText="1"/>
      <protection locked="0"/>
    </xf>
    <xf numFmtId="182" fontId="1" fillId="0" borderId="0" xfId="42" applyNumberFormat="1" applyFont="1" applyFill="1" applyAlignment="1">
      <alignment horizontal="right"/>
    </xf>
    <xf numFmtId="182" fontId="1" fillId="0" borderId="0" xfId="42" applyNumberFormat="1" applyFont="1" applyFill="1" applyBorder="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wrapText="1"/>
    </xf>
    <xf numFmtId="0" fontId="1" fillId="0" borderId="0" xfId="0" applyFont="1" applyAlignment="1">
      <alignment/>
    </xf>
    <xf numFmtId="3" fontId="3" fillId="0" borderId="0" xfId="0" applyNumberFormat="1" applyFont="1" applyFill="1" applyBorder="1" applyAlignment="1">
      <alignment/>
    </xf>
    <xf numFmtId="3" fontId="2" fillId="0" borderId="0" xfId="0" applyNumberFormat="1" applyFont="1" applyFill="1" applyBorder="1" applyAlignment="1">
      <alignment/>
    </xf>
    <xf numFmtId="182" fontId="1" fillId="0" borderId="11" xfId="42" applyNumberFormat="1" applyFont="1" applyFill="1" applyBorder="1" applyAlignment="1">
      <alignment horizontal="right" wrapText="1"/>
    </xf>
    <xf numFmtId="182" fontId="2" fillId="0" borderId="11" xfId="42" applyNumberFormat="1" applyFont="1" applyFill="1" applyBorder="1" applyAlignment="1">
      <alignment horizontal="right" wrapText="1"/>
    </xf>
    <xf numFmtId="0" fontId="1" fillId="0" borderId="0" xfId="0" applyNumberFormat="1" applyFont="1" applyFill="1" applyAlignment="1">
      <alignment horizontal="left" wrapText="1"/>
    </xf>
    <xf numFmtId="0" fontId="1" fillId="0" borderId="0" xfId="0" applyNumberFormat="1" applyFont="1" applyFill="1" applyAlignment="1">
      <alignment horizontal="left"/>
    </xf>
    <xf numFmtId="0" fontId="1" fillId="0" borderId="0" xfId="0" applyFont="1" applyFill="1" applyBorder="1" applyAlignment="1">
      <alignment horizontal="left" wrapText="1"/>
    </xf>
    <xf numFmtId="49" fontId="1" fillId="0" borderId="0" xfId="0" applyNumberFormat="1" applyFont="1" applyFill="1" applyAlignment="1">
      <alignment wrapText="1"/>
    </xf>
    <xf numFmtId="49" fontId="1" fillId="0" borderId="0" xfId="0" applyNumberFormat="1" applyFont="1" applyFill="1" applyAlignment="1">
      <alignment horizontal="left" wrapText="1"/>
    </xf>
    <xf numFmtId="0" fontId="1" fillId="0" borderId="0" xfId="0" applyFont="1" applyFill="1" applyBorder="1" applyAlignment="1">
      <alignment wrapText="1"/>
    </xf>
    <xf numFmtId="3" fontId="1" fillId="32" borderId="0" xfId="0" applyNumberFormat="1" applyFont="1" applyFill="1" applyBorder="1" applyAlignment="1">
      <alignment horizontal="left" wrapText="1"/>
    </xf>
    <xf numFmtId="3" fontId="1" fillId="32" borderId="0" xfId="0" applyNumberFormat="1" applyFont="1" applyFill="1" applyBorder="1" applyAlignment="1">
      <alignment/>
    </xf>
    <xf numFmtId="182" fontId="0" fillId="0" borderId="0" xfId="0" applyNumberFormat="1" applyAlignment="1">
      <alignment/>
    </xf>
    <xf numFmtId="0" fontId="2" fillId="0" borderId="0" xfId="0" applyFont="1" applyAlignment="1">
      <alignment horizontal="right"/>
    </xf>
    <xf numFmtId="3" fontId="8" fillId="0" borderId="0" xfId="0" applyNumberFormat="1" applyFont="1" applyFill="1" applyBorder="1" applyAlignment="1">
      <alignment horizontal="right" wrapText="1"/>
    </xf>
    <xf numFmtId="3" fontId="8" fillId="0" borderId="0" xfId="0" applyNumberFormat="1" applyFont="1" applyFill="1" applyBorder="1" applyAlignment="1">
      <alignment horizontal="left" wrapText="1"/>
    </xf>
    <xf numFmtId="182" fontId="2" fillId="0" borderId="0" xfId="42" applyNumberFormat="1" applyFont="1" applyFill="1" applyBorder="1" applyAlignment="1">
      <alignment horizontal="justify" wrapText="1"/>
    </xf>
    <xf numFmtId="182" fontId="1" fillId="0" borderId="0" xfId="42" applyNumberFormat="1" applyFont="1" applyFill="1" applyBorder="1" applyAlignment="1">
      <alignment horizontal="justify" wrapText="1"/>
    </xf>
    <xf numFmtId="182" fontId="1" fillId="0" borderId="0" xfId="42" applyNumberFormat="1" applyFont="1" applyFill="1" applyAlignment="1">
      <alignment horizontal="justify"/>
    </xf>
    <xf numFmtId="182" fontId="1" fillId="0" borderId="10" xfId="42" applyNumberFormat="1" applyFont="1" applyFill="1" applyBorder="1" applyAlignment="1">
      <alignment horizontal="justify"/>
    </xf>
    <xf numFmtId="182" fontId="1" fillId="0" borderId="10" xfId="42" applyNumberFormat="1" applyFont="1" applyFill="1" applyBorder="1" applyAlignment="1">
      <alignment horizontal="justify" wrapText="1"/>
    </xf>
    <xf numFmtId="182" fontId="2" fillId="0" borderId="10" xfId="42" applyNumberFormat="1" applyFont="1" applyFill="1" applyBorder="1" applyAlignment="1">
      <alignment horizontal="justify" wrapText="1"/>
    </xf>
    <xf numFmtId="182" fontId="1" fillId="0" borderId="0" xfId="42" applyNumberFormat="1" applyFont="1" applyFill="1" applyBorder="1" applyAlignment="1">
      <alignment horizontal="justify"/>
    </xf>
    <xf numFmtId="182" fontId="1" fillId="0" borderId="0" xfId="42" applyNumberFormat="1" applyFont="1" applyFill="1" applyAlignment="1">
      <alignment horizontal="justify" wrapText="1"/>
    </xf>
    <xf numFmtId="182" fontId="1" fillId="0" borderId="0" xfId="42" applyNumberFormat="1" applyFont="1" applyFill="1" applyBorder="1" applyAlignment="1" applyProtection="1">
      <alignment horizontal="justify"/>
      <protection/>
    </xf>
    <xf numFmtId="182" fontId="1" fillId="0" borderId="0" xfId="0" applyNumberFormat="1" applyFont="1" applyFill="1" applyBorder="1" applyAlignment="1">
      <alignment horizontal="justify"/>
    </xf>
    <xf numFmtId="182" fontId="0" fillId="0" borderId="0" xfId="42" applyNumberFormat="1" applyFont="1" applyFill="1" applyAlignment="1">
      <alignment horizontal="justify"/>
    </xf>
    <xf numFmtId="182" fontId="2" fillId="0" borderId="0" xfId="42" applyNumberFormat="1" applyFont="1" applyFill="1" applyBorder="1" applyAlignment="1">
      <alignment horizontal="justify"/>
    </xf>
    <xf numFmtId="182" fontId="2" fillId="0" borderId="11" xfId="42" applyNumberFormat="1" applyFont="1" applyFill="1" applyBorder="1" applyAlignment="1">
      <alignment horizontal="justify"/>
    </xf>
    <xf numFmtId="182" fontId="1" fillId="0" borderId="0" xfId="42" applyNumberFormat="1" applyFont="1" applyFill="1" applyAlignment="1">
      <alignment/>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wrapText="1"/>
    </xf>
    <xf numFmtId="171" fontId="2" fillId="0" borderId="11" xfId="42" applyFont="1" applyBorder="1" applyAlignment="1">
      <alignment/>
    </xf>
    <xf numFmtId="3" fontId="9" fillId="0" borderId="0" xfId="0" applyNumberFormat="1" applyFont="1" applyFill="1" applyBorder="1" applyAlignment="1">
      <alignment horizontal="left"/>
    </xf>
    <xf numFmtId="3" fontId="9" fillId="0" borderId="0" xfId="0" applyNumberFormat="1" applyFont="1" applyFill="1" applyBorder="1" applyAlignment="1">
      <alignment horizontal="left" wrapText="1"/>
    </xf>
    <xf numFmtId="9" fontId="2" fillId="0" borderId="0" xfId="61" applyFont="1" applyFill="1" applyBorder="1" applyAlignment="1">
      <alignment horizontal="right"/>
    </xf>
    <xf numFmtId="0" fontId="2" fillId="0" borderId="0" xfId="0" applyFont="1" applyFill="1" applyAlignment="1">
      <alignment/>
    </xf>
    <xf numFmtId="0" fontId="0" fillId="0" borderId="0" xfId="0" applyFill="1" applyAlignment="1">
      <alignment/>
    </xf>
    <xf numFmtId="182" fontId="1" fillId="0" borderId="0" xfId="42" applyNumberFormat="1" applyFont="1" applyAlignment="1">
      <alignment/>
    </xf>
    <xf numFmtId="0" fontId="1" fillId="0" borderId="0" xfId="0" applyFont="1" applyFill="1" applyAlignment="1">
      <alignment/>
    </xf>
    <xf numFmtId="3" fontId="6" fillId="0" borderId="0" xfId="0" applyNumberFormat="1" applyFont="1" applyFill="1" applyBorder="1" applyAlignment="1">
      <alignment horizontal="right" wrapText="1"/>
    </xf>
    <xf numFmtId="3" fontId="1" fillId="33" borderId="0" xfId="0" applyNumberFormat="1" applyFont="1" applyFill="1" applyBorder="1" applyAlignment="1">
      <alignment horizontal="left" wrapText="1"/>
    </xf>
    <xf numFmtId="182" fontId="2" fillId="34" borderId="0" xfId="42" applyNumberFormat="1" applyFont="1" applyFill="1" applyBorder="1" applyAlignment="1">
      <alignment horizontal="center" wrapText="1"/>
    </xf>
    <xf numFmtId="0" fontId="1" fillId="0" borderId="0" xfId="0" applyFont="1" applyFill="1" applyBorder="1" applyAlignment="1">
      <alignment horizontal="right"/>
    </xf>
    <xf numFmtId="0" fontId="8" fillId="0" borderId="0" xfId="0" applyNumberFormat="1" applyFont="1" applyFill="1" applyBorder="1" applyAlignment="1">
      <alignment horizontal="right" wrapText="1"/>
    </xf>
    <xf numFmtId="182" fontId="10" fillId="0" borderId="0" xfId="42" applyNumberFormat="1" applyFont="1" applyBorder="1" applyAlignment="1">
      <alignment/>
    </xf>
    <xf numFmtId="0" fontId="2" fillId="0" borderId="0" xfId="0" applyFont="1" applyBorder="1" applyAlignment="1">
      <alignment/>
    </xf>
    <xf numFmtId="3" fontId="11" fillId="0" borderId="0" xfId="0" applyNumberFormat="1" applyFont="1" applyFill="1" applyBorder="1" applyAlignment="1">
      <alignment/>
    </xf>
    <xf numFmtId="3" fontId="8" fillId="0" borderId="0" xfId="0" applyNumberFormat="1" applyFont="1" applyFill="1" applyBorder="1" applyAlignment="1">
      <alignment horizontal="left" wrapText="1"/>
    </xf>
    <xf numFmtId="3" fontId="8" fillId="0" borderId="0" xfId="0" applyNumberFormat="1" applyFont="1" applyFill="1" applyBorder="1" applyAlignment="1">
      <alignment horizontal="center" wrapText="1"/>
    </xf>
    <xf numFmtId="3" fontId="8" fillId="0" borderId="0" xfId="0" applyNumberFormat="1" applyFont="1" applyFill="1" applyBorder="1" applyAlignment="1">
      <alignment/>
    </xf>
    <xf numFmtId="3" fontId="2" fillId="34" borderId="0" xfId="0" applyNumberFormat="1" applyFont="1" applyFill="1" applyBorder="1" applyAlignment="1">
      <alignment wrapText="1"/>
    </xf>
    <xf numFmtId="182" fontId="1" fillId="0" borderId="0" xfId="42" applyNumberFormat="1" applyFont="1" applyFill="1" applyBorder="1" applyAlignment="1">
      <alignment wrapText="1"/>
    </xf>
    <xf numFmtId="3" fontId="8" fillId="0" borderId="0" xfId="0" applyNumberFormat="1" applyFont="1" applyFill="1" applyBorder="1" applyAlignment="1">
      <alignment wrapText="1"/>
    </xf>
    <xf numFmtId="3" fontId="2" fillId="32" borderId="0" xfId="0" applyNumberFormat="1" applyFont="1" applyFill="1" applyBorder="1" applyAlignment="1">
      <alignment horizontal="center" wrapText="1"/>
    </xf>
    <xf numFmtId="3" fontId="2" fillId="32" borderId="12" xfId="0" applyNumberFormat="1" applyFont="1" applyFill="1" applyBorder="1" applyAlignment="1">
      <alignment horizontal="center" vertical="center"/>
    </xf>
    <xf numFmtId="3" fontId="2" fillId="32" borderId="12" xfId="0" applyNumberFormat="1" applyFont="1" applyFill="1" applyBorder="1" applyAlignment="1">
      <alignment horizontal="center" vertical="center" wrapText="1"/>
    </xf>
    <xf numFmtId="182" fontId="2" fillId="32" borderId="12" xfId="42"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vertical="center"/>
    </xf>
    <xf numFmtId="0" fontId="1" fillId="0" borderId="0" xfId="0" applyFont="1" applyBorder="1" applyAlignment="1">
      <alignment vertical="center"/>
    </xf>
    <xf numFmtId="182" fontId="1" fillId="0" borderId="0" xfId="42" applyNumberFormat="1" applyFont="1" applyBorder="1" applyAlignment="1">
      <alignment vertical="center"/>
    </xf>
    <xf numFmtId="182" fontId="2" fillId="0" borderId="11" xfId="42" applyNumberFormat="1" applyFont="1" applyBorder="1" applyAlignment="1">
      <alignment vertical="center"/>
    </xf>
    <xf numFmtId="9" fontId="1" fillId="0" borderId="0" xfId="61" applyFont="1" applyFill="1" applyBorder="1" applyAlignment="1">
      <alignment horizontal="left" wrapText="1"/>
    </xf>
    <xf numFmtId="9" fontId="1" fillId="0" borderId="0" xfId="61" applyFont="1" applyFill="1" applyBorder="1" applyAlignment="1">
      <alignment horizontal="left"/>
    </xf>
    <xf numFmtId="9" fontId="1" fillId="0" borderId="10" xfId="61" applyFont="1" applyFill="1" applyBorder="1" applyAlignment="1">
      <alignment horizontal="justify"/>
    </xf>
    <xf numFmtId="9" fontId="1" fillId="0" borderId="10" xfId="61" applyFont="1" applyFill="1" applyBorder="1" applyAlignment="1">
      <alignment horizontal="justify" wrapText="1"/>
    </xf>
    <xf numFmtId="49" fontId="47" fillId="35" borderId="0" xfId="0" applyNumberFormat="1" applyFont="1" applyFill="1" applyAlignment="1">
      <alignment horizontal="center" vertical="top" wrapText="1"/>
    </xf>
    <xf numFmtId="0" fontId="0" fillId="0" borderId="0" xfId="0" applyNumberFormat="1" applyAlignment="1">
      <alignment/>
    </xf>
    <xf numFmtId="0" fontId="47" fillId="0" borderId="0" xfId="0" applyNumberFormat="1" applyFont="1" applyFill="1" applyAlignment="1">
      <alignment horizontal="left" vertical="top"/>
    </xf>
    <xf numFmtId="0" fontId="47" fillId="0" borderId="0" xfId="0" applyNumberFormat="1" applyFont="1" applyFill="1" applyAlignment="1">
      <alignment horizontal="center" vertical="top"/>
    </xf>
    <xf numFmtId="4" fontId="47" fillId="0" borderId="0" xfId="0" applyNumberFormat="1" applyFont="1" applyFill="1" applyAlignment="1">
      <alignment horizontal="right" vertical="top"/>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82" fontId="0" fillId="0" borderId="13" xfId="0" applyNumberFormat="1" applyBorder="1" applyAlignment="1">
      <alignment/>
    </xf>
    <xf numFmtId="182" fontId="0" fillId="0" borderId="19" xfId="0" applyNumberFormat="1" applyBorder="1" applyAlignment="1">
      <alignment/>
    </xf>
    <xf numFmtId="182" fontId="0" fillId="0" borderId="20" xfId="0" applyNumberFormat="1" applyBorder="1" applyAlignment="1">
      <alignment/>
    </xf>
    <xf numFmtId="182" fontId="0" fillId="0" borderId="17" xfId="0" applyNumberFormat="1" applyBorder="1" applyAlignment="1">
      <alignment/>
    </xf>
    <xf numFmtId="182" fontId="0" fillId="0" borderId="21" xfId="0" applyNumberFormat="1" applyBorder="1" applyAlignment="1">
      <alignment/>
    </xf>
    <xf numFmtId="182" fontId="0" fillId="0" borderId="22" xfId="0" applyNumberFormat="1" applyBorder="1" applyAlignment="1">
      <alignment/>
    </xf>
    <xf numFmtId="49" fontId="1" fillId="36" borderId="0" xfId="0" applyNumberFormat="1" applyFont="1" applyFill="1" applyBorder="1" applyAlignment="1">
      <alignment horizontal="left" wrapText="1"/>
    </xf>
    <xf numFmtId="182" fontId="1" fillId="36" borderId="0" xfId="42" applyNumberFormat="1" applyFont="1" applyFill="1" applyBorder="1" applyAlignment="1">
      <alignment horizontal="justify" wrapText="1"/>
    </xf>
    <xf numFmtId="3" fontId="1" fillId="36" borderId="0" xfId="0" applyNumberFormat="1" applyFont="1" applyFill="1" applyBorder="1" applyAlignment="1">
      <alignment wrapText="1"/>
    </xf>
    <xf numFmtId="3" fontId="1" fillId="36" borderId="0" xfId="0" applyNumberFormat="1" applyFont="1" applyFill="1" applyBorder="1" applyAlignment="1">
      <alignment horizontal="left" wrapText="1"/>
    </xf>
    <xf numFmtId="3" fontId="1" fillId="36" borderId="0" xfId="0" applyNumberFormat="1" applyFont="1" applyFill="1" applyBorder="1" applyAlignment="1">
      <alignment/>
    </xf>
    <xf numFmtId="0" fontId="1" fillId="36"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36" borderId="0" xfId="0" applyNumberFormat="1" applyFont="1" applyFill="1" applyBorder="1" applyAlignment="1">
      <alignment horizontal="left"/>
    </xf>
    <xf numFmtId="0" fontId="1" fillId="36" borderId="0" xfId="0" applyNumberFormat="1" applyFont="1" applyFill="1" applyBorder="1" applyAlignment="1" applyProtection="1">
      <alignment horizontal="center"/>
      <protection locked="0"/>
    </xf>
    <xf numFmtId="0" fontId="1" fillId="36" borderId="0" xfId="0" applyNumberFormat="1" applyFont="1" applyFill="1" applyBorder="1" applyAlignment="1" applyProtection="1">
      <alignment horizontal="left" wrapText="1"/>
      <protection locked="0"/>
    </xf>
    <xf numFmtId="182" fontId="1" fillId="36" borderId="0" xfId="42" applyNumberFormat="1" applyFont="1" applyFill="1" applyBorder="1" applyAlignment="1">
      <alignment horizontal="justify"/>
    </xf>
    <xf numFmtId="0" fontId="1" fillId="36" borderId="0"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Alignment="1">
      <alignment horizontal="center"/>
    </xf>
    <xf numFmtId="0" fontId="1" fillId="0" borderId="0" xfId="0" applyNumberFormat="1" applyFont="1" applyFill="1" applyAlignment="1">
      <alignment horizontal="center" wrapText="1"/>
    </xf>
    <xf numFmtId="0" fontId="1" fillId="0" borderId="0" xfId="0" applyFont="1" applyBorder="1" applyAlignment="1" applyProtection="1">
      <alignment horizontal="center"/>
      <protection/>
    </xf>
    <xf numFmtId="9" fontId="1" fillId="0" borderId="0" xfId="61" applyFont="1" applyFill="1" applyBorder="1" applyAlignment="1">
      <alignment horizontal="center"/>
    </xf>
    <xf numFmtId="3" fontId="2"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3" fontId="2" fillId="32" borderId="10" xfId="0" applyNumberFormat="1" applyFont="1" applyFill="1" applyBorder="1" applyAlignment="1">
      <alignment horizontal="center" wrapText="1"/>
    </xf>
    <xf numFmtId="0" fontId="2" fillId="32" borderId="10" xfId="0" applyFont="1" applyFill="1" applyBorder="1" applyAlignment="1">
      <alignment horizontal="center" wrapText="1"/>
    </xf>
    <xf numFmtId="0" fontId="0" fillId="0" borderId="10" xfId="0" applyFont="1" applyBorder="1" applyAlignment="1">
      <alignment/>
    </xf>
    <xf numFmtId="3" fontId="11" fillId="0" borderId="0" xfId="0" applyNumberFormat="1" applyFont="1" applyFill="1" applyBorder="1" applyAlignment="1">
      <alignment horizontal="center"/>
    </xf>
    <xf numFmtId="0" fontId="0" fillId="0" borderId="0" xfId="0" applyFont="1" applyAlignment="1">
      <alignment horizontal="center"/>
    </xf>
    <xf numFmtId="0" fontId="2" fillId="0" borderId="0" xfId="0" applyFont="1" applyFill="1" applyBorder="1" applyAlignment="1">
      <alignment horizontal="center" wrapText="1"/>
    </xf>
    <xf numFmtId="0" fontId="0" fillId="0" borderId="0" xfId="0" applyFont="1" applyAlignment="1">
      <alignment/>
    </xf>
    <xf numFmtId="182" fontId="12" fillId="0" borderId="0" xfId="42"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3">
    <dxf>
      <numFmt numFmtId="171" formatCode="_ * #,##0.00_ ;_ * \-#,##0.00_ ;_ * &quot;-&quot;??_ ;_ @_ "/>
      <border/>
    </dxf>
    <dxf>
      <numFmt numFmtId="181" formatCode="_ * #,##0.0_ ;_ * \-#,##0.0_ ;_ * &quot;-&quot;??_ ;_ @_ "/>
      <border/>
    </dxf>
    <dxf>
      <numFmt numFmtId="182" formatCode="_ * #,##0_ ;_ * \-#,##0_ ;_ * &quot;-&quot;??_ ;_ @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1024" sheet="Combined Data"/>
  </cacheSource>
  <cacheFields count="7">
    <cacheField name="Project&#10;ID">
      <sharedItems containsSemiMixedTypes="0" containsString="0" containsMixedTypes="0" containsNumber="1" containsInteger="1" count="382">
        <n v="20010059"/>
        <n v="20030177"/>
        <n v="20030471"/>
        <n v="20042992"/>
        <n v="20060177"/>
        <n v="20100122"/>
        <n v="20190147"/>
        <n v="20190148"/>
        <n v="20070191"/>
        <n v="20190150"/>
        <n v="20190154"/>
        <n v="20190156"/>
        <n v="19980285"/>
        <n v="20020093"/>
        <n v="20042993"/>
        <n v="20190198"/>
        <n v="20120047"/>
        <n v="20170108"/>
        <n v="20170109"/>
        <n v="20170110"/>
        <n v="20000175"/>
        <n v="20030074"/>
        <n v="20060113"/>
        <n v="19990144"/>
        <n v="20090039"/>
        <n v="19970061"/>
        <n v="20030658"/>
        <n v="20190176"/>
        <n v="20042889"/>
        <n v="19960195"/>
        <n v="20190053"/>
        <n v="20000172"/>
        <n v="20120045"/>
        <n v="20030017"/>
        <n v="20030472"/>
        <n v="20120059"/>
        <n v="20170067"/>
        <n v="20170068"/>
        <n v="20170071"/>
        <n v="20190099"/>
        <n v="20100104"/>
        <n v="19970063"/>
        <n v="20030475"/>
        <n v="20170126"/>
        <n v="20182617"/>
        <n v="20110056"/>
        <n v="20120031"/>
        <n v="20170191"/>
        <n v="20170192"/>
        <n v="20182298"/>
        <n v="20190164"/>
        <n v="20190182"/>
        <n v="20170140"/>
        <n v="20190185"/>
        <n v="20060232"/>
        <n v="20190048"/>
        <n v="20190049"/>
        <n v="20190050"/>
        <n v="20190051"/>
        <n v="20190169"/>
        <n v="20190187"/>
        <n v="19980174"/>
        <n v="20010118"/>
        <n v="20190158"/>
        <n v="20190188"/>
        <n v="20080078"/>
        <n v="20170128"/>
        <n v="20190160"/>
        <n v="19940414"/>
        <n v="20100100"/>
        <n v="20182522"/>
        <n v="19980266"/>
        <n v="20110092"/>
        <n v="20190003"/>
        <n v="20190004"/>
        <n v="20190005"/>
        <n v="19960525"/>
        <n v="20182618"/>
        <n v="20190054"/>
        <n v="20182456"/>
        <n v="20190189"/>
        <n v="20060103"/>
        <n v="20190162"/>
        <n v="20030167"/>
        <n v="20060241"/>
        <n v="20110091"/>
        <n v="20120033"/>
        <n v="20140010"/>
        <n v="20162191"/>
        <n v="20170069"/>
        <n v="20170070"/>
        <n v="20170072"/>
        <n v="20170091"/>
        <n v="20170093"/>
        <n v="20170096"/>
        <n v="20190095"/>
        <n v="20190097"/>
        <n v="20182619"/>
        <n v="20070144"/>
        <n v="20190190"/>
        <n v="20120030"/>
        <n v="20170079"/>
        <n v="20170081"/>
        <n v="20170083"/>
        <n v="20190096"/>
        <n v="20010119"/>
        <n v="20190052"/>
        <n v="20190177"/>
        <n v="20190168"/>
        <n v="19980402"/>
        <n v="20070147"/>
        <n v="20090053"/>
        <n v="20110066"/>
        <n v="20190170"/>
        <n v="20190195"/>
        <n v="20190161"/>
        <n v="20000160"/>
        <n v="20080081"/>
        <n v="20190191"/>
        <n v="20010221"/>
        <n v="20030470"/>
        <n v="20060110"/>
        <n v="20190172"/>
        <n v="20190193"/>
        <n v="20030182"/>
        <n v="20060106"/>
        <n v="20060107"/>
        <n v="20070161"/>
        <n v="20080080"/>
        <n v="20140003"/>
        <n v="20190171"/>
        <n v="20030379"/>
        <n v="20120055"/>
        <n v="20170115"/>
        <n v="20170116"/>
        <n v="20170117"/>
        <n v="20190173"/>
        <n v="20190192"/>
        <n v="20090038"/>
        <n v="20190157"/>
        <n v="20170130"/>
        <n v="19940233"/>
        <n v="19960190"/>
        <n v="19960193"/>
        <n v="19980319"/>
        <n v="20030034"/>
        <n v="20070143"/>
        <n v="20080079"/>
        <n v="20162188"/>
        <n v="20190151"/>
        <n v="20190153"/>
        <n v="19930233"/>
        <n v="19930254"/>
        <n v="19930255"/>
        <n v="19930259"/>
        <n v="19930264"/>
        <n v="19930283"/>
        <n v="19970070"/>
        <n v="19990104"/>
        <n v="20042988"/>
        <n v="20050187"/>
        <n v="20050189"/>
        <n v="20060217"/>
        <n v="20070209"/>
        <n v="20170022"/>
        <n v="20182549"/>
        <n v="20182551"/>
        <n v="19960156"/>
        <n v="19990185"/>
        <n v="20000037"/>
        <n v="20000051"/>
        <n v="20000052"/>
        <n v="20010307"/>
        <n v="20030601"/>
        <n v="20030630"/>
        <n v="20042883"/>
        <n v="20050106"/>
        <n v="20060080"/>
        <n v="20070157"/>
        <n v="20080048"/>
        <n v="20080088"/>
        <n v="20080093"/>
        <n v="20162356"/>
        <n v="20182414"/>
        <n v="20182415"/>
        <n v="20190133"/>
        <n v="20190134"/>
        <n v="20190135"/>
        <n v="20190159"/>
        <n v="20190163"/>
        <n v="19940098"/>
        <n v="19990130"/>
        <n v="20030407"/>
        <n v="20030672"/>
        <n v="20050064"/>
        <n v="20050088"/>
        <n v="20050105"/>
        <n v="20050248"/>
        <n v="20050250"/>
        <n v="20060075"/>
        <n v="20060178"/>
        <n v="20070153"/>
        <n v="20070156"/>
        <n v="20080136"/>
        <n v="20110054"/>
        <n v="20150039"/>
        <n v="20182404"/>
        <n v="20182409"/>
        <n v="20182410"/>
        <n v="20182411"/>
        <n v="20182418"/>
        <n v="20182425"/>
        <n v="20182431"/>
        <n v="20190104"/>
        <n v="19930232"/>
        <n v="19940149"/>
        <n v="19940195"/>
        <n v="19940376"/>
        <n v="20000141"/>
        <n v="20050156"/>
        <n v="20070132"/>
        <n v="20070201"/>
        <n v="20090062"/>
        <n v="20120079"/>
        <n v="20120080"/>
        <n v="20150047"/>
        <n v="20170131"/>
        <n v="20170144"/>
        <n v="20170146"/>
        <n v="20170147"/>
        <n v="20170150"/>
        <n v="20170152"/>
        <n v="20170154"/>
        <n v="20170163"/>
        <n v="20182438"/>
        <n v="20182439"/>
        <n v="20182534"/>
        <n v="20182550"/>
        <n v="20190106"/>
        <n v="20190125"/>
        <n v="19930187"/>
        <n v="20130051"/>
        <n v="20140011"/>
        <n v="20170045"/>
        <n v="20170145"/>
        <n v="20170162"/>
        <n v="20182560"/>
        <n v="20190069"/>
        <n v="20190075"/>
        <n v="20190149"/>
        <n v="20190175"/>
        <n v="19940138"/>
        <n v="19940289"/>
        <n v="19980344"/>
        <n v="20010370"/>
        <n v="20070244"/>
        <n v="20170044"/>
        <n v="20170141"/>
        <n v="20170142"/>
        <n v="20182518"/>
        <n v="19930234"/>
        <n v="20030221"/>
        <n v="20042881"/>
        <n v="20042918"/>
        <n v="20043125"/>
        <n v="20050219"/>
        <n v="20050222"/>
        <n v="20060065"/>
        <n v="20060149"/>
        <n v="20080065"/>
        <n v="20100060"/>
        <n v="20120076"/>
        <n v="20120078"/>
        <n v="20130067"/>
        <n v="20140008"/>
        <n v="20150030"/>
        <n v="20162192"/>
        <n v="20170137"/>
        <n v="20170139"/>
        <n v="20170153"/>
        <n v="20182605"/>
        <n v="20182612"/>
        <n v="20190130"/>
        <n v="20190181"/>
        <n v="20010391"/>
        <n v="19930002"/>
        <n v="19930026"/>
        <n v="19930030"/>
        <n v="19980218"/>
        <n v="19980220"/>
        <n v="19980253"/>
        <n v="20030609"/>
        <n v="20043187"/>
        <n v="20050042"/>
        <n v="20050286"/>
        <n v="20060019"/>
        <n v="20060020"/>
        <n v="20060229"/>
        <n v="20060237"/>
        <n v="20060286"/>
        <n v="20070137"/>
        <n v="20070246"/>
        <n v="20090079"/>
        <n v="20140009"/>
        <n v="20162353"/>
        <n v="20170127"/>
        <n v="20170129"/>
        <n v="20182558"/>
        <n v="20190196"/>
        <n v="20100120"/>
        <n v="20182557"/>
        <n v="19980323"/>
        <n v="20010362"/>
        <n v="20182428"/>
        <n v="20190200"/>
        <n v="20130054"/>
        <n v="20170090"/>
        <n v="20170092"/>
        <n v="20170094"/>
        <n v="20120043"/>
        <n v="20170097"/>
        <n v="20170099"/>
        <n v="20170101"/>
        <n v="20190155"/>
        <n v="20000106"/>
        <n v="20182553"/>
        <n v="19930320"/>
        <n v="19990184"/>
        <n v="20030295"/>
        <n v="20030511"/>
        <n v="20060082"/>
        <n v="20070152"/>
        <n v="20080087"/>
        <n v="20080094"/>
        <n v="19930112"/>
        <n v="19980348"/>
        <n v="20030030"/>
        <n v="20030405"/>
        <n v="20100059"/>
        <n v="20182514"/>
        <n v="20182517"/>
        <n v="20182531"/>
        <n v="20182532"/>
        <n v="20182533"/>
        <n v="20182535"/>
        <n v="20190121"/>
        <n v="20190122"/>
        <n v="20190123"/>
        <n v="20190124"/>
        <n v="20190126"/>
        <n v="20190144"/>
        <n v="20060221"/>
        <n v="20090056"/>
        <n v="20182516"/>
        <n v="20042767"/>
        <n v="20080073"/>
        <n v="20100056"/>
        <n v="20162193"/>
        <n v="20182520"/>
        <n v="20182523"/>
        <n v="20182524"/>
        <n v="20182525"/>
        <n v="20182526"/>
        <n v="20020149"/>
        <n v="20060234"/>
        <n v="20170149"/>
        <n v="20190167"/>
        <n v="20190199"/>
        <n v="20030512"/>
        <n v="20060081"/>
        <n v="20060083"/>
        <n v="20100034"/>
        <n v="20182540"/>
        <n v="20190137"/>
        <n v="20190138"/>
        <n v="20190140"/>
        <n v="20190141"/>
        <n v="20190142"/>
        <n v="20190152"/>
        <n v="20140015"/>
        <n v="20190136"/>
        <n v="20190146"/>
      </sharedItems>
    </cacheField>
    <cacheField name="Project&#10;Title">
      <sharedItems containsMixedTypes="0" count="382">
        <s v="Re-instatement - Coastal Erosion Facility                   "/>
        <s v="Development of Waste Disposal Facilities                    "/>
        <s v="Reinforcement  of electricity network - Walmer Lorraine     "/>
        <s v="Reinforcement  of electricity network - Western             "/>
        <s v="Sanitation Services: Driftsands Collector Sewer Augmentation"/>
        <s v="HV Network Reinforcement - New Substations                  "/>
        <s v="Construction of Ablution block at Sardinia Bay Beach        "/>
        <s v="Beach Development - Summerstrand                            "/>
        <s v="Occupational Health and Welness Center at Walmer            "/>
        <s v="Beach Development - Bird Rock                               "/>
        <s v="Happy Valley - Upgrade Infrastructure                       "/>
        <s v="Upgrade and Development of Forest Hill  Cemetery            "/>
        <s v="Upgrade and Development of Sports Facilities                "/>
        <s v="New/Replacement of plant and motor vehicles                 "/>
        <s v="HV Network Reinforcement - Overhead Cabling                 "/>
        <s v="Ablution Facility - Peter Gibbs Nursary                     "/>
        <s v="Walmer Development - Roadworks Human Settlements (Services) "/>
        <s v="Walmer Development - Stormwater ( Human Settlements)        "/>
        <s v="Walmer Development - Water Bulk ( Human Settlements)        "/>
        <s v="Walmer Development - Sewer Bulk ( Human Settlements)        "/>
        <s v="Reinforcement  of electricity network - Swartkops           "/>
        <s v="Reinforcement  of electricity network - Mount Road          "/>
        <s v="Upgrade and Restoration of Libraries                        "/>
        <s v="Rehabilitation of William Moffett Expressway                "/>
        <s v="Fairview Refurbishment                                      "/>
        <s v="Reinforcement of electricity network - Newton Park          "/>
        <s v="Upgrade Infrastructure - Metro Integration                  "/>
        <s v="Upgrade and Devevelopment of POS - Nkatha Park              "/>
        <s v="Water Services: Linton: Additional treatment facility       "/>
        <s v="Summerstrand Reinforcement                                  "/>
        <s v="IPTS - Standford Rd / N2 Bridge Widening and Construc Pedest"/>
        <s v="Reinforcement  of electricity network - Korsten             "/>
        <s v="Fencing of Cemeteries                                       "/>
        <s v="Paapenkuils Canal Rehabilitation                            "/>
        <s v="Reinforcement  of electricity network - Hunters             "/>
        <s v="Malabar Ext 6 Phase 2 - Roadworks (Human Settlements)       "/>
        <s v="Malabar Ext 6 Phase 2 - Stormwater (Human Settlementd)      "/>
        <s v="Malabar Ext 6 Phase 2 - Water Bulks (Human Settlementd)     "/>
        <s v="Malabar Ext 6 Phase 2 - Sewer Bulks (Human Settlementd)     "/>
        <s v="Malabar Ext 6 Phase 2 - Parks                               "/>
        <s v="Mendi Arts &amp; Cultural Centre                                "/>
        <s v="Reinforcement of electricity network - Bethelsdorp 11 kV    "/>
        <s v="New Brighton/Kwazakhele: Bulk Stormwater                    "/>
        <s v="John Tallant Link Road                                      "/>
        <s v="Construction of Multi-Purpose Centre - Ward 17              "/>
        <s v="Sanitation Services:Swartkops Low Level Collector Sewer Upgd"/>
        <s v="Kwazakhele: Ekhumphumleni - Roadworks (Human Settlements)   "/>
        <s v="Kwazakhele: Ekuphumleni Water Bulks (Human Settlements)     "/>
        <s v="Kwazakhele: Ekuphumleni Sewer Bulks (Human Settlements)     "/>
        <s v="Kwazakhele: Ekuphumleni Stormwater (Human Settlements)      "/>
        <s v="Upgrade and Rehabilitate Kwazakhele Pool                    "/>
        <s v="Upgrade and Development of Public open space - Sandile      "/>
        <s v="Mathew Goniwe - Councillors office                          "/>
        <s v="Upgrade and Devevelopment of POS - Kougaberg                "/>
        <s v="IPTS - Work Package: Road Works                             "/>
        <s v="IPTS - Upgrading of Njoli Street to a dual Carriageway-North"/>
        <s v="IPTS -Upgrading of Njoli Street to a dual Carriageway South "/>
        <s v="IPTS - Upgrading of Njoli /Daku Road Intersect East Phase2  "/>
        <s v="IPTS - Upgradingof Njoli/Daku Road Intersect - West - Phase2"/>
        <s v="EDTA - NJOLI SQUARE REDEVELOPMENT                           "/>
        <s v="Upgrade and Devevelopment of POS - Mavavana                 "/>
        <s v="Distribution Kiosk Replacement                              "/>
        <s v="Reinforcement  of electricity network - Ibhayi              "/>
        <s v="Upgrade and restoration of libraries - Zwide                "/>
        <s v="Upgrade and Development of Public open space - Dwarhana     "/>
        <s v="Chatty: Stormwater Improvement                              "/>
        <s v="Stanford Road Extension                                     "/>
        <s v="Upgrade and restoration of libraries - Chatty               "/>
        <s v="Supervisory Control System - Equipment Upgrading            "/>
        <s v="New Playground Equipment                                    "/>
        <s v="Construction of Jack road - Missionvale                     "/>
        <s v="Secure Municipal Parks Facilities                           "/>
        <s v="Missionvale Garden Lots - Human Settlements (Services)      "/>
        <s v="Missionvale Stormwater                                      "/>
        <s v="Missionvale Water Bulks                                     "/>
        <s v="Missionvale Sewer Bulks                                     "/>
        <s v="Sanitation Services: Chatty Valley collector Sewer Stage 1  "/>
        <s v="Construction of Multi-Purpose Centre - Ward 34              "/>
        <s v="IPTS - Cleary Park Depot: Cons of SW, V-Drain &amp; related infr"/>
        <s v="Informal Trading Infrastructure                             "/>
        <s v="Upgrade and Devevelopment of POS - Tshauka                  "/>
        <s v="Sanitation Services: Jagtvlakte Bulk Sewerage               "/>
        <s v="Upgrade and Development of Bloemendal  Cemetery             "/>
        <s v="Sanitation Services: Rockland PHB Project: WWTW             "/>
        <s v="Blue Horizan Bay Bulk Stormwater                            "/>
        <s v="Khayamnandi Extension - Roadsworks (Human Settlements)      "/>
        <s v="Jagvlagte (Chatty 11-14)  Roadworks ( Human Settlements)    "/>
        <s v="Construction of Bloemendal Arterial                         "/>
        <s v="Construction of Joe Slovo Bridge – Ward 41                  "/>
        <s v="Khayamnandi Extention - Water Bulks (Human Settlements)     "/>
        <s v="Khayamnandi Extention - Stormwater (Human Settlements)      "/>
        <s v="Khayamnandi Extention - Sewer Bulks (Human Settlements)     "/>
        <s v="Jagvlagte (Chatty 11-14)  Stormwater ( Human Settlements)   "/>
        <s v="Jagvlagte (Chatty 11-14)  Water Bulks ( Human Settlements)  "/>
        <s v="Jagvlagte (Chatty 11-14)  Sewer Bulks ( Human Settlements)  "/>
        <s v="Khayamnandi Extension - Parks (Human Settlements)           "/>
        <s v="Jagvlagte (Chatty 11-14) -  Parks                           "/>
        <s v="Construction of Multi-Purpose Centre - Ward 42              "/>
        <s v="Sanitation Services: Kwanobuhle WWTW : Upgrading            "/>
        <s v="Upgrade and Development of Public open space - Mvetshana    "/>
        <s v="Kwanobuhle Area 11 -  Roadsworks Human Settlemnts (Services)"/>
        <s v="Kwanobuhle Area 11 - Stormwater ( Human Settlements)        "/>
        <s v="Kwanobuhle Area 11 - Water Bulks ( Human Settlements)       "/>
        <s v="Kwanobuhle Area 11 - Sewer Bulks ( Human Settlements)       "/>
        <s v="Kwanobuhle Area 11 - Parks                                  "/>
        <s v="Reinforcement  of electricity network - Uitenhage           "/>
        <s v="IPTS - Construction of a Holding Public Depot - Uitenhage   "/>
        <s v="IPTS - Construction of Uitenhage/KwaNobuhle Public Transport"/>
        <s v="Upgrade and Development of Matanzima Cemetery               "/>
        <s v="Reinforcement  of electricity network - Malabar/ Helenvale  "/>
        <s v="Sanitation: Kelvin Jones WWTW:Upgrade                       "/>
        <s v="Upgrade of Uitenhage Dog Pound                              "/>
        <s v="Bulk Sewer JoeSlovo Mandelville Allenridge Phase 2 Sub 1    "/>
        <s v="Upgrade and Development of Gerald Smith Cemetery            "/>
        <s v="Welness Centre - Uitenhage Depot                            "/>
        <s v="Upgrade and Rehabilitate Rosedale Pool Infrastructure       "/>
        <s v="Rehabilitate and Upgrading of Swimming Pools Structures     "/>
        <s v="Greenbushes: Stormwater Improvements                        "/>
        <s v="Upgrade and Development of Public open space - Lixolilizwe  "/>
        <s v="Springs Resort - Upgrade Infrastructure                     "/>
        <s v="Reinforcement  of electricity network - Despatch            "/>
        <s v="Upgrade Nursery Greenhouses                                 "/>
        <s v="Upgrade Major Parks - Willow Dam                            "/>
        <s v="Urban Refuse Transfer station - Gillespie                   "/>
        <s v="Sanitation Services: Upgrade Despatch Reclamation Works     "/>
        <s v="Sanitation Services: Motherwell North Bulk Sewerage         "/>
        <s v="Sanitation Services: Motherwell/Coega WWTW and outfall sewer"/>
        <s v="Groundwater Drought Interventions - Coegakop Wellfield      "/>
        <s v="Cannonville/Colchester: Stormwater improvements             "/>
        <s v="Water drainage and roads in cemeteries                      "/>
        <s v="Upgrade and Development of Motherwell Cemetery              "/>
        <s v="Motherwell NU29 &amp; 30 : Roads &amp;  S/w Bulk Infrastructure     "/>
        <s v="Motherwell NU30 - Roadworks Human Settlements (Services)    "/>
        <s v="Motherwell NU30 - Stormwater ( Human Settlements )          "/>
        <s v="Motherwell NU30 - Water Bulk ( Human Settlements )          "/>
        <s v="Motherwell NU30 - Sewer Bulk ( Human Settlements )          "/>
        <s v="Motherwell NU 30- parks                                     "/>
        <s v="Upgrade and Devevelopment of POS - Dzeya                    "/>
        <s v="Stormwater Improvements Ikamvelihle                         "/>
        <s v="Upgrade and restoration of libraries - Motherwell           "/>
        <s v="Motherwell Canal  Pedestrian crossings                      "/>
        <s v="Motherwell Canal Wetlands                                   "/>
        <s v="Reinforcement of electricity network - Redhouse             "/>
        <s v="Reinforcement of electricity network - Wells Estate         "/>
        <s v="Upgrade Main Road through Swartkops                         "/>
        <s v="Sanitation Services: Markman - Replace 600mm Sewer          "/>
        <s v="Sanitation Services: Rehab of Kwazakhele Collector Sewer    "/>
        <s v="Wells Estate: Stormwater Improvements                       "/>
        <s v="Wells Estate - Access Road                                  "/>
        <s v="Wells Estate - Upgrade Infrastructure                       "/>
        <s v="Beach Development - Wells Estate                            "/>
        <s v="Non Electrification Areas - Service Connections             "/>
        <s v="Low Voltage Reticulation Improvement                        "/>
        <s v="Miscellaneous Mains and Substations                         "/>
        <s v="Private Township Development                                "/>
        <s v="Electrification of State Subsidised Houses                  "/>
        <s v="Public Lighting                                             "/>
        <s v="Relay Replacement                                           "/>
        <s v="Reinforcement  of electricity network - Coega               "/>
        <s v="Overhead Lines Refurbishement                               "/>
        <s v="HV Line Refurbishment (66 &amp; 132kV)                          "/>
        <s v="Replace Switchgear in Mini susbs - KwaNobuhle               "/>
        <s v="Gas Turbine Refurbishment                                   "/>
        <s v="Substation Fibre Optic Backbone                             "/>
        <s v="Undeclared Informal Electrification                         "/>
        <s v="Upgrade of Commercial Meters - Remote Metering              "/>
        <s v="HV Transmission Line                                        "/>
        <s v="Water Services: Elandsjagt WTW - Upgrade to Restore Capacity"/>
        <s v="Water Services: Rehabilitation of Reservoirs                "/>
        <s v="Water Services: Loerie Treatment Works: Rehabilitation      "/>
        <s v="Water Services: Installation of Zone Water meters           "/>
        <s v="Water Services: Purchase of Water Meters - Metro            "/>
        <s v="Water Services: Upgrading Groendal Water Treatment Works    "/>
        <s v="Water Services: Construction of a 1,0 ml reclaimed effluent "/>
        <s v="Water Services:Upgrade and Rehabilitation of Water Pipelines"/>
        <s v="Water Services: Older Dams Pipelines Augmentation           "/>
        <s v="Water Services: Seaview Water Pump Station: Upgrades        "/>
        <s v="Water Services: Upgrading of Churchill Water Treatment Works"/>
        <s v="Water Services:  Telemetry Equipment                        "/>
        <s v="Water Services: Jagtvlakte: Bulk Water Supply Pipeline      "/>
        <s v="Water Services: Bulk Water Metering and Control             "/>
        <s v="Water Services: Rehabilitation of Pump Stations             "/>
        <s v="Water Services: Advanced Meter Infrastructure               "/>
        <s v="1412:Groundwater:Drought Intervention:Drilling of Boreholes "/>
        <s v="1412:Loerie Water Treatment Works:Rehab                     "/>
        <s v="FENCING OF VOORTREKKER RESEIVOR                             "/>
        <s v="FENCING OF GELVANDALE RESERVIOR                             "/>
        <s v="FENCING OF STRAUNDALE RESERVOIR                             "/>
        <s v="WATER SERVICES: NOOITGEDAGT LOW LEVEL SCHEME: PHASE 3       "/>
        <s v="WATER SERVICES: PURCHASE OF VEHICLES                        "/>
        <s v="Sanitation Services: Improvements to Sewerage System        "/>
        <s v="Sanitation Services: Purchase Telemetry Equip- Pump Stations"/>
        <s v="Sanitation Services: Seaview Bulk Sewerage                  "/>
        <s v="Sanitation Services: Rehabilitation of Sewer Pipes          "/>
        <s v="Sanitation Services: Augment Collector Sewer WalmerHeights  "/>
        <s v="Improve access roads - Sanitation                           "/>
        <s v="Sanitation Services: Sewer Protection for Collector Sewers  "/>
        <s v="Sanitation Services: Bucket Eradication Programme           "/>
        <s v="Sanitation Services: Driftsands WWTW Phase 3 extension      "/>
        <s v="Sanitation Services: Cape Receife WWTW : Upgrade            "/>
        <s v="Sanitation Services: Rehabilitation of Pump Stations        "/>
        <s v="Sanitation Services: Brickfields WWTW: Upgrade              "/>
        <s v="Sanitation Services: Fishwater Flats WWTW Upgrade           "/>
        <s v="Sanitation Services: Sampling Station Equipment             "/>
        <s v="Sanitation Services: Motherwell Main Sewer Upgrade          "/>
        <s v="Upgrade of Public Toilets                                   "/>
        <s v="1411:Fishwater Flats WWTW: Medium Voltage Network Phase 2   "/>
        <s v="1411:Fishwater Flats WWTW:Sludge Stabilisation              "/>
        <s v="1411:Driftsands WWTW: Upgrade Existing Composting Plant     "/>
        <s v="1411:Driftsands Collector Sewer Augmentation Phase 2        "/>
        <s v="1411:Augment Collector Sewer Walmer Heights &amp; Mount Pleasant"/>
        <s v="1411:Lorraine-Bulk Sewer Augmentation/Add Capacity          "/>
        <s v="1411:Fishwater Flats WWTW Grit &amp; Sludge Treatment Facility  "/>
        <s v="Connections and Water Meters                                "/>
        <s v="Radio and Test Equipment                                    "/>
        <s v="Meters and Current Transformers                             "/>
        <s v="TM24 Guidance Signs                                         "/>
        <s v="Traffic Control Equipment (Subsidy and non-subsidy)         "/>
        <s v="Computer and Office Equipment                               "/>
        <s v="Replacement Hydraulic Platform                              "/>
        <s v="New Traffic Signals for Road intersections                  "/>
        <s v="Laboratory Equipment - Scientific Services                  "/>
        <s v="S&amp;S: CCTV Equipment &amp; Infrastructure - Disaster Management  "/>
        <s v="Replacement of Handheld Devices - Meter Reading             "/>
        <s v="Replacement of Vending POS Equipment                        "/>
        <s v="S&amp;S: Purchase of plant and equipment - Fire                 "/>
        <s v="Air Pollution Monitoring Equipment                          "/>
        <s v="Safety and Security - Furniture for Metro Police            "/>
        <s v="Law Enforcement Equipment for Metro Police:DRAGER MACHINES  "/>
        <s v="Traffic - Motor Cycle Test Equipment                        "/>
        <s v="Traffic Training Centre - New Firearms                      "/>
        <s v="Traffic Training College - Equipment: Seat Belt Convincer   "/>
        <s v="Replacement of Rescue Pump - FIRE                           "/>
        <s v="Traffic - In-car Camera for Law Enforcement                 "/>
        <s v="Office Furniture - Corporate Admin                          "/>
        <s v="Ward Councillor Furniture                                   "/>
        <s v="Security: Hand-held GIS data collection device              "/>
        <s v="Smart Pre-Payment Meters                                    "/>
        <s v="Small plant &amp; equipment                                     "/>
        <s v="PURCHASE OF COMPUTER EQUIPMENT - SECURITY SERVICES          "/>
        <s v="Computer Enhancements - Corporate                           "/>
        <s v="Purchase of computer equipment (Design &amp; Implementation)    "/>
        <s v="System Enhancements  - EMS                                  "/>
        <s v="Distribution Substation Building Refurbishment Program      "/>
        <s v="Disaster Recovery Center - Information Security             "/>
        <s v="Traffic Training College - Learner Information Management Sy"/>
        <s v="EMS - Enhancement                                           "/>
        <s v="IPTS -OMS APTMS Lite                                        "/>
        <s v="IPTS - Interim Ticket System                                "/>
        <s v="CUSTOMER PLANNING LINK                                      "/>
        <s v="Automated Fare Collection (AFC) System                      "/>
        <s v="Replacement of Refuse Compactors                            "/>
        <s v="Replacement Vehicles Fleet                                  "/>
        <s v="Replacement of Sewerage Collection Vehicles                 "/>
        <s v="Specialised Vehicle and Plant- Parks                        "/>
        <s v="IPTS -  Work Package: Bus Rapid Transit                     "/>
        <s v="Test Van Equipment                                          "/>
        <s v="Vehicles for Safety and Security - Disaster Management      "/>
        <s v="S&amp;S: Purchase of Vehicles for Metro police                  "/>
        <s v="Traffic: Motherwell Thusong - Vehicles                      "/>
        <s v="ELECTRICITY BUILDING IMPROVEMENTS                           "/>
        <s v="Office Accommodation - Ward Councillors                     "/>
        <s v="Water Services: Office Accommodation: Water                 "/>
        <s v="Sanitation Services: Office Accommodation : Sanitation      "/>
        <s v="Upgrade of Community Halls                                  "/>
        <s v="Upgrade and Furnishing Customer Care Centres                "/>
        <s v="Office Renovation                                           "/>
        <s v="Air Conditioning of buildings                               "/>
        <s v="Lillian Diedericks Building - Upgrading and Rehabilitation  "/>
        <s v="S&amp;S: Additional Satelite Offices - Disaster Mngmnt          "/>
        <s v="S&amp;S: Motherwell Fire Station - Rehab and Refurbishment      "/>
        <s v="Woolboard Conference Centre - Rehabilitation and Upgrade    "/>
        <s v="Upgrade Of Municipal Depots                                 "/>
        <s v="Algoa House - Upgrade of Offices                            "/>
        <s v="Rehabilitation of Workshop Buildings                        "/>
        <s v="North Depot Improvements                                    "/>
        <s v="S&amp;S: Office Accommodation Security - Sidwell Fire Station   "/>
        <s v="Upgrade and Renovate Securtiy Offices - Contract Unit       "/>
        <s v="Uograde Stores/ Archiving at Contract Unit -Security Section"/>
        <s v="Traffic - Upgrade of Uitenhage Pound                        "/>
        <s v="Construction of new offices at Supply Chain Management      "/>
        <s v="B&amp;T Office Renovations - ETB                                "/>
        <s v="REPLACEMENT OF ENGINE BAY DOORS AT SOUTH END FIRE STATION   "/>
        <s v="Construction of Laboratory                                  "/>
        <s v="Waste Management Containers                                 "/>
        <s v="Resurfacing of Subsidised Roads                             "/>
        <s v="Resurfacing Tar roads (non-subsidy)                         "/>
        <s v="Rehabilitation of Verges and Sidewalks - Northern Areas     "/>
        <s v="Rehabilitate Concrete Roads - Northern Areas                "/>
        <s v="Traffic Calming Measures                                    "/>
        <s v="Intersection Improvements                                   "/>
        <s v="Flood Risk Improvements (All other rivers)                  "/>
        <s v="Provision of Rudimentary Services - Roads and Stormwater    "/>
        <s v="Facilities for the Disabled                                 "/>
        <s v="Tarring of Gravel Roads                                     "/>
        <s v="Public Transport Facilities                                 "/>
        <s v="Provision of Sidewalks                                      "/>
        <s v="IPTS -  Work Package: Public Transport Facilities           "/>
        <s v="Zwide Bulk Stormwater                                       "/>
        <s v="Groundwater Problem Elimination Northern Areas              "/>
        <s v="Rehabilitation of roads                                     "/>
        <s v="Rehabilitation of Bridge Structures                         "/>
        <s v="Construction of Footbridges                                 "/>
        <s v="Rehabilitation of Stormwater Ponds                          "/>
        <s v="Integrated City Development Programmes                      "/>
        <s v="Reconstruction of stormwater system - Uitenhage             "/>
        <s v="Road Upgrades to increase Capacity                          "/>
        <s v="NMBM Multi-Purpose Stadium - Upgrades                       "/>
        <s v="Upgrade - Undeveloped Public Open Spaces                    "/>
        <s v="HV Network Reinforcement - Underground Cabling              "/>
        <s v="Feather Market Centre Upgrade                               "/>
        <s v="Lorraine Stormwater Control                                 "/>
        <s v="Upgrade and Development of Public Open Spaces               "/>
        <s v="1411:Swartskops Low Level Collector Sewer Upgrade           "/>
        <s v="Upgrade of Major Parks - Varsvlei                           "/>
        <s v="Bethelsdorp Ext 32, 34 &amp; 36 - Roadworks (Human Settlemnts)  "/>
        <s v="Bethelsdorp Ext 32, 34, &amp; 36 - Stormwater(Human Settlements)"/>
        <s v="Bethelsdorp Ext 32, 34, &amp; 36 - Water Bulk(Human Settlements)"/>
        <s v="Bethelsdorp Ext 32, 34, &amp; 36 - Sewer Bulk(Human Settlements)"/>
        <s v="Seaview Housing Project - Roadworks (Human Settlements)     "/>
        <s v="Seaview Housing - Stormwater (Human Settlements)            "/>
        <s v="Seaview Housing - Water (Human Settlements)                 "/>
        <s v="Seaview Housing - Sewer Bulks (Human Settlements)           "/>
        <s v="Restoration and Refurbishment of KwaNobuhle Library         "/>
        <s v="Urban Refuse Transfer/Recycling Station                     "/>
        <s v="Guardhouse at Mothewrwell Traffic &amp; Licencing               "/>
        <s v="Water Services: Pipe Rehabilitation and Improvements        "/>
        <s v="Water Services: Reservoir Fencing                           "/>
        <s v="Water Services:Construction of Amanzi Reservoir and Pipeline"/>
        <s v="Water Services: Seaview Bulk Water                          "/>
        <s v="Water Services: Upgrading of Springs Water Treatment Works  "/>
        <s v="Water: Access Roads: Upgrade                                "/>
        <s v="Water Services: Rehabilitation of Pipe Bridges              "/>
        <s v="Water Services: Rehabilitation of Dams                      "/>
        <s v="Sanitation Services: Sewer Replacement and Relining         "/>
        <s v="Sanitation Services: Paapenkuils Main Sewers Augmentation   "/>
        <s v="Sanitation Services: Lorraine - Bulk Sewerage Augmentation  "/>
        <s v="Sanitation Services: Witteklip Bulk Sewerage                "/>
        <s v="S&amp;S: Replacement of Radios - Fire                           "/>
        <s v="Metro Police: Specialised Vehicles Water Cannon             "/>
        <s v="Security: Installation of Camera System - Mobile Surveillanc"/>
        <s v="Fire; Upgrading of Uitnhage Fail over for data centere - Equ"/>
        <s v="Disaster Management: Furniture &amp; Office Equipment           "/>
        <s v="Disaster Management: Equipment for the supply Solar Energy  "/>
        <s v="Metro Police: Firearms and Accessories                      "/>
        <s v="PURCHASE OF COMPUTER EQUIPMENT - SAFETY -ED'S OFFICE        "/>
        <s v="PURCHASE OF COMPUTER EQUIPMENT - TRAFFIC                    "/>
        <s v="PURCHASE OF COMPUTER EQUIPMENT - FIRE &amp; EMERGENCY           "/>
        <s v="PURCHASE OF COMPUTER EQUIPMENT - DISASTER MANAGEMENT        "/>
        <s v="PURCHASE OF COMPUTER EQUIPMENT - METRO POLICE               "/>
        <s v="PURCHASE OF DRAGER MACHINES FOR TRAFFIC                     "/>
        <s v="S&amp;S: Replacement of Off Road Appliance - Fire               "/>
        <s v="CCTV Mobile Vehicle Enhancements                            "/>
        <s v="Security: Airconditioner for Mobile Surveillance Vehicle    "/>
        <s v="Upgrading Depots and Offices                                "/>
        <s v="Disaster Management Centre/  South End Fire Station         "/>
        <s v="Security Upgrade - Markman Training Centre                  "/>
        <s v="Security wall/fencing - Fire Training Centre                "/>
        <s v="S&amp;S: Refurbishing of fire Station                           "/>
        <s v="Security: armoury Building Alteration                       "/>
        <s v="Security: Strat Intervention unit: Shower                   "/>
        <s v="Security: Strat Intervention unit: Industrial Extractor Fan "/>
        <s v="Metro Police: NewOffices &amp; Metro Police Stations            "/>
        <s v="Stormwater Improvements                                     "/>
        <s v="IPTS -  Work Package: TDM and ITS                           "/>
        <s v="Nangoza Jebe Hall                                           "/>
        <s v="Rehabilitation of Red Location Precinct Buildings           "/>
        <s v="Upgrade of Major Parks - Mqolomba                           "/>
        <s v="Water Services: St Albans Bulk Water                        "/>
        <s v="Water Services: Coega Reclaimed Effluent Scheme             "/>
        <s v="Water Services: Rudimentary Service: Water                  "/>
        <s v="Water Services: Balmoral Reservoir and Bulk Pipeline        "/>
        <s v="Fitzpatrick Sewerage Pump-station - New                     "/>
        <s v="PROCUREMENT OF SAFES FOR METRO POLICE                       "/>
        <s v="PROCUREMENT OF COMMUNICATION DEVICES FOR METRO POLICE       "/>
        <s v="FURNITURE FOR SECURITY SERVICES                             "/>
        <s v="REPLACEMENT OF FIRE APPLIANCES FOR SIDWELL FIRE STATION     "/>
        <s v="REPLACEMENT OF GENERATORS AT UITENHAGE + GREENBUSHES        "/>
        <s v="LAW ENFORCEMENT EQUIPMENT FOR SECURITY                      "/>
        <s v="Vehicles for Safety and Security (Security only)            "/>
        <s v="ADDITIONAL VEHICLES FOR TRAFFIC                             "/>
        <s v="ACQUISITION OF MOTOR VEHICLES FOR METER READERS             "/>
      </sharedItems>
    </cacheField>
    <cacheField name="Org&#10;Code">
      <sharedItems containsSemiMixedTypes="0" containsString="0" containsMixedTypes="0" containsNumber="1" containsInteger="1"/>
    </cacheField>
    <cacheField name="Ward&#10;Number">
      <sharedItems containsSemiMixedTypes="0" containsString="0" containsMixedTypes="0" containsNumber="1" containsInteger="1" count="67">
        <n v="1"/>
        <n v="2"/>
        <n v="3"/>
        <n v="4"/>
        <n v="5"/>
        <n v="6"/>
        <n v="7"/>
        <n v="8"/>
        <n v="9"/>
        <n v="10"/>
        <n v="11"/>
        <n v="12"/>
        <n v="14"/>
        <n v="15"/>
        <n v="16"/>
        <n v="17"/>
        <n v="18"/>
        <n v="19"/>
        <n v="20"/>
        <n v="21"/>
        <n v="22"/>
        <n v="24"/>
        <n v="25"/>
        <n v="26"/>
        <n v="28"/>
        <n v="29"/>
        <n v="30"/>
        <n v="31"/>
        <n v="32"/>
        <n v="33"/>
        <n v="34"/>
        <n v="35"/>
        <n v="36"/>
        <n v="37"/>
        <n v="38"/>
        <n v="39"/>
        <n v="40"/>
        <n v="41"/>
        <n v="42"/>
        <n v="43"/>
        <n v="44"/>
        <n v="45"/>
        <n v="46"/>
        <n v="47"/>
        <n v="48"/>
        <n v="49"/>
        <n v="50"/>
        <n v="51"/>
        <n v="52"/>
        <n v="53"/>
        <n v="54"/>
        <n v="55"/>
        <n v="56"/>
        <n v="57"/>
        <n v="59"/>
        <n v="60"/>
        <n v="990"/>
        <n v="991"/>
        <n v="992"/>
        <n v="993"/>
        <n v="994"/>
        <n v="995"/>
        <n v="996"/>
        <n v="998"/>
        <n v="999"/>
        <n v="58"/>
        <n v="99"/>
      </sharedItems>
    </cacheField>
    <cacheField name="Ward&#10;Description">
      <sharedItems containsMixedTypes="0"/>
    </cacheField>
    <cacheField name="Ward&#10;Budget">
      <sharedItems containsSemiMixedTypes="0" containsString="0" containsMixedTypes="0" containsNumber="1"/>
    </cacheField>
    <cacheField name="Year ">
      <sharedItems containsMixedTypes="0" count="3">
        <s v="2019/20"/>
        <s v="2020/21"/>
        <s v="2021/22"/>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559" firstHeaderRow="1" firstDataRow="2" firstDataCol="3"/>
  <pivotFields count="7">
    <pivotField axis="axisRow" compact="0" outline="0" subtotalTop="0" showAll="0" defaultSubtotal="0">
      <items count="382">
        <item x="285"/>
        <item x="286"/>
        <item x="287"/>
        <item x="334"/>
        <item x="240"/>
        <item x="214"/>
        <item x="151"/>
        <item x="260"/>
        <item x="152"/>
        <item x="153"/>
        <item x="154"/>
        <item x="155"/>
        <item x="156"/>
        <item x="326"/>
        <item x="190"/>
        <item x="251"/>
        <item x="215"/>
        <item x="216"/>
        <item x="141"/>
        <item x="252"/>
        <item x="217"/>
        <item x="68"/>
        <item x="167"/>
        <item x="142"/>
        <item x="143"/>
        <item x="29"/>
        <item x="76"/>
        <item x="25"/>
        <item x="41"/>
        <item x="157"/>
        <item x="61"/>
        <item x="288"/>
        <item x="289"/>
        <item x="290"/>
        <item x="71"/>
        <item x="12"/>
        <item x="144"/>
        <item x="311"/>
        <item x="253"/>
        <item x="335"/>
        <item x="109"/>
        <item x="158"/>
        <item x="191"/>
        <item x="23"/>
        <item x="327"/>
        <item x="168"/>
        <item x="169"/>
        <item x="170"/>
        <item x="171"/>
        <item x="324"/>
        <item x="218"/>
        <item x="116"/>
        <item x="31"/>
        <item x="20"/>
        <item x="0"/>
        <item x="62"/>
        <item x="105"/>
        <item x="119"/>
        <item x="172"/>
        <item x="312"/>
        <item x="254"/>
        <item x="284"/>
        <item x="13"/>
        <item x="363"/>
        <item x="33"/>
        <item x="336"/>
        <item x="145"/>
        <item x="21"/>
        <item x="83"/>
        <item x="1"/>
        <item x="124"/>
        <item x="261"/>
        <item x="328"/>
        <item x="131"/>
        <item x="337"/>
        <item x="192"/>
        <item x="120"/>
        <item x="2"/>
        <item x="34"/>
        <item x="42"/>
        <item x="329"/>
        <item x="368"/>
        <item x="173"/>
        <item x="291"/>
        <item x="174"/>
        <item x="26"/>
        <item x="193"/>
        <item x="354"/>
        <item x="262"/>
        <item x="175"/>
        <item x="28"/>
        <item x="263"/>
        <item x="159"/>
        <item x="3"/>
        <item x="14"/>
        <item x="264"/>
        <item x="292"/>
        <item x="293"/>
        <item x="194"/>
        <item x="195"/>
        <item x="196"/>
        <item x="176"/>
        <item x="219"/>
        <item x="160"/>
        <item x="161"/>
        <item x="265"/>
        <item x="266"/>
        <item x="197"/>
        <item x="198"/>
        <item x="294"/>
        <item x="295"/>
        <item x="296"/>
        <item x="267"/>
        <item x="199"/>
        <item x="177"/>
        <item x="369"/>
        <item x="330"/>
        <item x="370"/>
        <item x="81"/>
        <item x="125"/>
        <item x="126"/>
        <item x="121"/>
        <item x="22"/>
        <item x="268"/>
        <item x="4"/>
        <item x="200"/>
        <item x="162"/>
        <item x="351"/>
        <item x="297"/>
        <item x="54"/>
        <item x="364"/>
        <item x="298"/>
        <item x="84"/>
        <item x="299"/>
        <item x="220"/>
        <item x="300"/>
        <item x="146"/>
        <item x="98"/>
        <item x="110"/>
        <item x="331"/>
        <item x="201"/>
        <item x="202"/>
        <item x="178"/>
        <item x="127"/>
        <item x="8"/>
        <item x="221"/>
        <item x="163"/>
        <item x="255"/>
        <item x="301"/>
        <item x="179"/>
        <item x="269"/>
        <item x="355"/>
        <item x="65"/>
        <item x="147"/>
        <item x="128"/>
        <item x="117"/>
        <item x="332"/>
        <item x="180"/>
        <item x="181"/>
        <item x="333"/>
        <item x="203"/>
        <item x="138"/>
        <item x="24"/>
        <item x="111"/>
        <item x="352"/>
        <item x="222"/>
        <item x="302"/>
        <item x="371"/>
        <item x="356"/>
        <item x="338"/>
        <item x="270"/>
        <item x="69"/>
        <item x="40"/>
        <item x="309"/>
        <item x="5"/>
        <item x="204"/>
        <item x="45"/>
        <item x="112"/>
        <item x="85"/>
        <item x="72"/>
        <item x="100"/>
        <item x="46"/>
        <item x="86"/>
        <item x="319"/>
        <item x="32"/>
        <item x="16"/>
        <item x="132"/>
        <item x="35"/>
        <item x="271"/>
        <item x="272"/>
        <item x="223"/>
        <item x="224"/>
        <item x="241"/>
        <item x="315"/>
        <item x="273"/>
        <item x="129"/>
        <item x="274"/>
        <item x="303"/>
        <item x="87"/>
        <item x="242"/>
        <item x="379"/>
        <item x="275"/>
        <item x="205"/>
        <item x="225"/>
        <item x="148"/>
        <item x="88"/>
        <item x="276"/>
        <item x="357"/>
        <item x="304"/>
        <item x="182"/>
        <item x="164"/>
        <item x="256"/>
        <item x="243"/>
        <item x="36"/>
        <item x="37"/>
        <item x="89"/>
        <item x="90"/>
        <item x="38"/>
        <item x="91"/>
        <item x="101"/>
        <item x="102"/>
        <item x="103"/>
        <item x="316"/>
        <item x="92"/>
        <item x="317"/>
        <item x="93"/>
        <item x="318"/>
        <item x="94"/>
        <item x="320"/>
        <item x="321"/>
        <item x="322"/>
        <item x="17"/>
        <item x="18"/>
        <item x="19"/>
        <item x="133"/>
        <item x="134"/>
        <item x="135"/>
        <item x="43"/>
        <item x="305"/>
        <item x="66"/>
        <item x="306"/>
        <item x="140"/>
        <item x="226"/>
        <item x="277"/>
        <item x="278"/>
        <item x="52"/>
        <item x="257"/>
        <item x="258"/>
        <item x="227"/>
        <item x="244"/>
        <item x="228"/>
        <item x="229"/>
        <item x="365"/>
        <item x="230"/>
        <item x="231"/>
        <item x="279"/>
        <item x="232"/>
        <item x="245"/>
        <item x="233"/>
        <item x="47"/>
        <item x="48"/>
        <item x="49"/>
        <item x="206"/>
        <item x="207"/>
        <item x="208"/>
        <item x="209"/>
        <item x="183"/>
        <item x="184"/>
        <item x="210"/>
        <item x="211"/>
        <item x="313"/>
        <item x="212"/>
        <item x="234"/>
        <item x="235"/>
        <item x="79"/>
        <item x="339"/>
        <item x="353"/>
        <item x="340"/>
        <item x="259"/>
        <item x="358"/>
        <item x="70"/>
        <item x="359"/>
        <item x="360"/>
        <item x="361"/>
        <item x="362"/>
        <item x="341"/>
        <item x="342"/>
        <item x="343"/>
        <item x="236"/>
        <item x="344"/>
        <item x="372"/>
        <item x="165"/>
        <item x="237"/>
        <item x="166"/>
        <item x="325"/>
        <item x="310"/>
        <item x="307"/>
        <item x="246"/>
        <item x="280"/>
        <item x="281"/>
        <item x="44"/>
        <item x="77"/>
        <item x="97"/>
        <item x="73"/>
        <item x="74"/>
        <item x="75"/>
        <item x="55"/>
        <item x="56"/>
        <item x="57"/>
        <item x="58"/>
        <item x="106"/>
        <item x="30"/>
        <item x="78"/>
        <item x="247"/>
        <item x="248"/>
        <item x="95"/>
        <item x="104"/>
        <item x="96"/>
        <item x="39"/>
        <item x="213"/>
        <item x="238"/>
        <item x="345"/>
        <item x="346"/>
        <item x="347"/>
        <item x="348"/>
        <item x="239"/>
        <item x="349"/>
        <item x="282"/>
        <item x="185"/>
        <item x="186"/>
        <item x="187"/>
        <item x="380"/>
        <item x="373"/>
        <item x="374"/>
        <item x="375"/>
        <item x="376"/>
        <item x="377"/>
        <item x="350"/>
        <item x="381"/>
        <item x="6"/>
        <item x="7"/>
        <item x="249"/>
        <item x="9"/>
        <item x="149"/>
        <item x="378"/>
        <item x="150"/>
        <item x="10"/>
        <item x="323"/>
        <item x="11"/>
        <item x="139"/>
        <item x="63"/>
        <item x="188"/>
        <item x="67"/>
        <item x="115"/>
        <item x="82"/>
        <item x="189"/>
        <item x="50"/>
        <item x="366"/>
        <item x="108"/>
        <item x="59"/>
        <item x="113"/>
        <item x="130"/>
        <item x="122"/>
        <item x="136"/>
        <item x="250"/>
        <item x="27"/>
        <item x="107"/>
        <item x="283"/>
        <item x="51"/>
        <item x="53"/>
        <item x="60"/>
        <item x="64"/>
        <item x="80"/>
        <item x="99"/>
        <item x="118"/>
        <item x="137"/>
        <item x="123"/>
        <item x="114"/>
        <item x="308"/>
        <item x="15"/>
        <item x="367"/>
        <item x="314"/>
      </items>
    </pivotField>
    <pivotField axis="axisRow" compact="0" outline="0" subtotalTop="0" showAll="0">
      <items count="383">
        <item x="210"/>
        <item x="209"/>
        <item x="208"/>
        <item x="212"/>
        <item x="206"/>
        <item x="207"/>
        <item x="211"/>
        <item x="313"/>
        <item x="183"/>
        <item x="184"/>
        <item x="15"/>
        <item x="381"/>
        <item x="380"/>
        <item x="267"/>
        <item x="226"/>
        <item x="273"/>
        <item x="250"/>
        <item x="281"/>
        <item x="9"/>
        <item x="7"/>
        <item x="150"/>
        <item x="315"/>
        <item x="318"/>
        <item x="316"/>
        <item x="317"/>
        <item x="84"/>
        <item x="112"/>
        <item x="128"/>
        <item x="352"/>
        <item x="65"/>
        <item x="218"/>
        <item x="240"/>
        <item x="213"/>
        <item x="6"/>
        <item x="87"/>
        <item x="302"/>
        <item x="70"/>
        <item x="88"/>
        <item x="283"/>
        <item x="44"/>
        <item x="77"/>
        <item x="97"/>
        <item x="280"/>
        <item x="249"/>
        <item x="1"/>
        <item x="355"/>
        <item x="343"/>
        <item x="342"/>
        <item x="244"/>
        <item x="61"/>
        <item x="243"/>
        <item x="59"/>
        <item x="260"/>
        <item x="155"/>
        <item x="246"/>
        <item x="293"/>
        <item x="24"/>
        <item x="310"/>
        <item x="32"/>
        <item x="186"/>
        <item x="187"/>
        <item x="185"/>
        <item x="341"/>
        <item x="372"/>
        <item x="291"/>
        <item x="375"/>
        <item x="162"/>
        <item x="117"/>
        <item x="127"/>
        <item x="299"/>
        <item x="325"/>
        <item x="10"/>
        <item x="160"/>
        <item x="5"/>
        <item x="14"/>
        <item x="309"/>
        <item x="166"/>
        <item x="195"/>
        <item x="79"/>
        <item x="304"/>
        <item x="290"/>
        <item x="255"/>
        <item x="297"/>
        <item x="364"/>
        <item x="78"/>
        <item x="106"/>
        <item x="107"/>
        <item x="248"/>
        <item x="30"/>
        <item x="57"/>
        <item x="55"/>
        <item x="58"/>
        <item x="54"/>
        <item x="247"/>
        <item x="56"/>
        <item x="96"/>
        <item x="86"/>
        <item x="94"/>
        <item x="92"/>
        <item x="93"/>
        <item x="43"/>
        <item x="95"/>
        <item x="85"/>
        <item x="91"/>
        <item x="90"/>
        <item x="89"/>
        <item x="100"/>
        <item x="104"/>
        <item x="103"/>
        <item x="101"/>
        <item x="102"/>
        <item x="46"/>
        <item x="48"/>
        <item x="49"/>
        <item x="47"/>
        <item x="221"/>
        <item x="228"/>
        <item x="378"/>
        <item x="268"/>
        <item x="311"/>
        <item x="152"/>
        <item x="39"/>
        <item x="35"/>
        <item x="38"/>
        <item x="36"/>
        <item x="37"/>
        <item x="52"/>
        <item x="40"/>
        <item x="215"/>
        <item x="344"/>
        <item x="362"/>
        <item x="339"/>
        <item x="153"/>
        <item x="72"/>
        <item x="75"/>
        <item x="73"/>
        <item x="74"/>
        <item x="140"/>
        <item x="141"/>
        <item x="136"/>
        <item x="131"/>
        <item x="132"/>
        <item x="135"/>
        <item x="133"/>
        <item x="134"/>
        <item x="365"/>
        <item x="42"/>
        <item x="69"/>
        <item x="220"/>
        <item x="13"/>
        <item x="307"/>
        <item x="151"/>
        <item x="275"/>
        <item x="8"/>
        <item x="261"/>
        <item x="234"/>
        <item x="266"/>
        <item x="159"/>
        <item x="33"/>
        <item x="154"/>
        <item x="374"/>
        <item x="373"/>
        <item x="292"/>
        <item x="296"/>
        <item x="156"/>
        <item x="295"/>
        <item x="348"/>
        <item x="347"/>
        <item x="349"/>
        <item x="345"/>
        <item x="239"/>
        <item x="346"/>
        <item x="241"/>
        <item x="350"/>
        <item x="214"/>
        <item x="305"/>
        <item x="116"/>
        <item x="288"/>
        <item x="301"/>
        <item x="366"/>
        <item x="300"/>
        <item x="303"/>
        <item x="287"/>
        <item x="23"/>
        <item x="274"/>
        <item x="158"/>
        <item x="120"/>
        <item x="34"/>
        <item x="62"/>
        <item x="31"/>
        <item x="109"/>
        <item x="21"/>
        <item x="20"/>
        <item x="105"/>
        <item x="2"/>
        <item x="3"/>
        <item x="41"/>
        <item x="25"/>
        <item x="142"/>
        <item x="143"/>
        <item x="0"/>
        <item x="157"/>
        <item x="161"/>
        <item x="219"/>
        <item x="282"/>
        <item x="376"/>
        <item x="377"/>
        <item x="223"/>
        <item x="251"/>
        <item x="232"/>
        <item x="253"/>
        <item x="224"/>
        <item x="252"/>
        <item x="323"/>
        <item x="285"/>
        <item x="286"/>
        <item x="306"/>
        <item x="269"/>
        <item x="222"/>
        <item x="270"/>
        <item x="276"/>
        <item x="225"/>
        <item x="258"/>
        <item x="358"/>
        <item x="351"/>
        <item x="338"/>
        <item x="227"/>
        <item x="194"/>
        <item x="201"/>
        <item x="197"/>
        <item x="199"/>
        <item x="76"/>
        <item x="4"/>
        <item x="198"/>
        <item x="202"/>
        <item x="190"/>
        <item x="81"/>
        <item x="98"/>
        <item x="336"/>
        <item x="145"/>
        <item x="204"/>
        <item x="125"/>
        <item x="126"/>
        <item x="263"/>
        <item x="335"/>
        <item x="191"/>
        <item x="146"/>
        <item x="200"/>
        <item x="193"/>
        <item x="83"/>
        <item x="203"/>
        <item x="192"/>
        <item x="196"/>
        <item x="334"/>
        <item x="124"/>
        <item x="337"/>
        <item x="45"/>
        <item x="110"/>
        <item x="322"/>
        <item x="320"/>
        <item x="321"/>
        <item x="319"/>
        <item x="71"/>
        <item x="356"/>
        <item x="357"/>
        <item x="353"/>
        <item x="359"/>
        <item x="236"/>
        <item x="340"/>
        <item x="361"/>
        <item x="360"/>
        <item x="238"/>
        <item x="237"/>
        <item x="254"/>
        <item x="119"/>
        <item x="66"/>
        <item x="363"/>
        <item x="138"/>
        <item x="163"/>
        <item x="29"/>
        <item x="68"/>
        <item x="242"/>
        <item x="294"/>
        <item x="256"/>
        <item x="216"/>
        <item x="233"/>
        <item x="229"/>
        <item x="279"/>
        <item x="289"/>
        <item x="217"/>
        <item x="230"/>
        <item x="231"/>
        <item x="245"/>
        <item x="259"/>
        <item x="164"/>
        <item x="278"/>
        <item x="308"/>
        <item x="82"/>
        <item x="11"/>
        <item x="113"/>
        <item x="108"/>
        <item x="130"/>
        <item x="64"/>
        <item x="118"/>
        <item x="99"/>
        <item x="51"/>
        <item x="312"/>
        <item x="12"/>
        <item x="137"/>
        <item x="53"/>
        <item x="60"/>
        <item x="27"/>
        <item x="80"/>
        <item x="265"/>
        <item x="50"/>
        <item x="115"/>
        <item x="277"/>
        <item x="22"/>
        <item x="67"/>
        <item x="139"/>
        <item x="63"/>
        <item x="26"/>
        <item x="144"/>
        <item x="122"/>
        <item x="121"/>
        <item x="165"/>
        <item x="264"/>
        <item x="367"/>
        <item x="314"/>
        <item x="272"/>
        <item x="205"/>
        <item x="111"/>
        <item x="354"/>
        <item x="123"/>
        <item x="324"/>
        <item x="257"/>
        <item x="379"/>
        <item x="16"/>
        <item x="19"/>
        <item x="17"/>
        <item x="18"/>
        <item x="235"/>
        <item x="284"/>
        <item x="129"/>
        <item x="178"/>
        <item x="182"/>
        <item x="371"/>
        <item x="180"/>
        <item x="369"/>
        <item x="173"/>
        <item x="167"/>
        <item x="170"/>
        <item x="179"/>
        <item x="28"/>
        <item x="169"/>
        <item x="188"/>
        <item x="262"/>
        <item x="175"/>
        <item x="326"/>
        <item x="189"/>
        <item x="171"/>
        <item x="333"/>
        <item x="332"/>
        <item x="181"/>
        <item x="168"/>
        <item x="327"/>
        <item x="370"/>
        <item x="329"/>
        <item x="176"/>
        <item x="368"/>
        <item x="172"/>
        <item x="177"/>
        <item x="330"/>
        <item x="328"/>
        <item x="174"/>
        <item x="331"/>
        <item x="148"/>
        <item x="149"/>
        <item x="147"/>
        <item x="114"/>
        <item x="271"/>
        <item x="298"/>
        <item t="default"/>
      </items>
    </pivotField>
    <pivotField compact="0" outline="0" subtotalTop="0" showAll="0"/>
    <pivotField axis="axisRow" compact="0" outline="0" subtotalTop="0" showAl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65"/>
        <item x="54"/>
        <item x="55"/>
        <item x="66"/>
        <item x="56"/>
        <item x="57"/>
        <item x="58"/>
        <item x="59"/>
        <item x="60"/>
        <item x="61"/>
        <item x="62"/>
        <item x="63"/>
        <item x="64"/>
        <item t="default"/>
      </items>
    </pivotField>
    <pivotField compact="0" outline="0" subtotalTop="0" showAll="0"/>
    <pivotField dataField="1" compact="0" outline="0" subtotalTop="0" showAll="0" numFmtId="4"/>
    <pivotField axis="axisCol" compact="0" outline="0" subtotalTop="0" showAll="0">
      <items count="4">
        <item x="0"/>
        <item x="1"/>
        <item x="2"/>
        <item t="default"/>
      </items>
    </pivotField>
  </pivotFields>
  <rowFields count="3">
    <field x="3"/>
    <field x="0"/>
    <field x="1"/>
  </rowFields>
  <rowItems count="555">
    <i>
      <x/>
      <x v="54"/>
      <x v="200"/>
    </i>
    <i r="1">
      <x v="69"/>
      <x v="44"/>
    </i>
    <i r="1">
      <x v="77"/>
      <x v="194"/>
    </i>
    <i r="1">
      <x v="93"/>
      <x v="195"/>
    </i>
    <i r="1">
      <x v="108"/>
      <x v="233"/>
    </i>
    <i r="1">
      <x v="124"/>
      <x v="232"/>
    </i>
    <i r="1">
      <x v="174"/>
      <x v="73"/>
    </i>
    <i r="1">
      <x v="339"/>
      <x v="33"/>
    </i>
    <i r="1">
      <x v="340"/>
      <x v="19"/>
    </i>
    <i t="default">
      <x/>
    </i>
    <i>
      <x v="1"/>
      <x v="124"/>
      <x v="232"/>
    </i>
    <i r="1">
      <x v="144"/>
      <x v="153"/>
    </i>
    <i r="1">
      <x v="342"/>
      <x v="18"/>
    </i>
    <i r="1">
      <x v="346"/>
      <x v="71"/>
    </i>
    <i r="1">
      <x v="348"/>
      <x v="298"/>
    </i>
    <i t="default">
      <x v="1"/>
    </i>
    <i>
      <x v="2"/>
      <x v="34"/>
      <x v="262"/>
    </i>
    <i r="1">
      <x v="35"/>
      <x v="307"/>
    </i>
    <i r="1">
      <x v="62"/>
      <x v="149"/>
    </i>
    <i r="1">
      <x v="77"/>
      <x v="194"/>
    </i>
    <i r="1">
      <x v="94"/>
      <x v="74"/>
    </i>
    <i r="1">
      <x v="121"/>
      <x v="324"/>
    </i>
    <i r="1">
      <x v="124"/>
      <x v="232"/>
    </i>
    <i r="1">
      <x v="173"/>
      <x v="75"/>
    </i>
    <i r="1">
      <x v="174"/>
      <x v="73"/>
    </i>
    <i r="1">
      <x v="379"/>
      <x v="10"/>
    </i>
    <i t="default">
      <x v="2"/>
    </i>
    <i>
      <x v="3"/>
      <x v="62"/>
      <x v="149"/>
    </i>
    <i r="1">
      <x v="77"/>
      <x v="194"/>
    </i>
    <i r="1">
      <x v="124"/>
      <x v="232"/>
    </i>
    <i r="1">
      <x v="184"/>
      <x v="58"/>
    </i>
    <i r="1">
      <x v="185"/>
      <x v="337"/>
    </i>
    <i r="1">
      <x v="195"/>
      <x v="343"/>
    </i>
    <i r="1">
      <x v="231"/>
      <x v="339"/>
    </i>
    <i r="1">
      <x v="232"/>
      <x v="340"/>
    </i>
    <i r="1">
      <x v="233"/>
      <x v="338"/>
    </i>
    <i t="default">
      <x v="3"/>
    </i>
    <i>
      <x v="4"/>
      <x v="53"/>
      <x v="192"/>
    </i>
    <i r="1">
      <x v="67"/>
      <x v="191"/>
    </i>
    <i r="1">
      <x v="122"/>
      <x v="317"/>
    </i>
    <i r="1">
      <x v="184"/>
      <x v="58"/>
    </i>
    <i r="1">
      <x v="295"/>
      <x v="57"/>
    </i>
    <i t="default">
      <x v="4"/>
    </i>
    <i>
      <x v="5"/>
      <x v="43"/>
      <x v="183"/>
    </i>
    <i r="1">
      <x v="94"/>
      <x v="74"/>
    </i>
    <i r="1">
      <x v="162"/>
      <x v="56"/>
    </i>
    <i r="1">
      <x v="173"/>
      <x v="75"/>
    </i>
    <i r="1">
      <x v="174"/>
      <x v="73"/>
    </i>
    <i t="default">
      <x v="5"/>
    </i>
    <i>
      <x v="6"/>
      <x v="27"/>
      <x v="197"/>
    </i>
    <i r="1">
      <x v="67"/>
      <x v="191"/>
    </i>
    <i r="1">
      <x v="174"/>
      <x v="73"/>
    </i>
    <i t="default">
      <x v="6"/>
    </i>
    <i>
      <x v="7"/>
      <x v="37"/>
      <x v="119"/>
    </i>
    <i r="1">
      <x v="85"/>
      <x v="321"/>
    </i>
    <i r="1">
      <x v="365"/>
      <x v="311"/>
    </i>
    <i t="default">
      <x v="7"/>
    </i>
    <i>
      <x v="8"/>
      <x v="90"/>
      <x v="353"/>
    </i>
    <i t="default">
      <x v="8"/>
    </i>
    <i>
      <x v="9"/>
      <x v="25"/>
      <x v="279"/>
    </i>
    <i r="1">
      <x v="59"/>
      <x v="306"/>
    </i>
    <i r="1">
      <x v="174"/>
      <x v="73"/>
    </i>
    <i r="1">
      <x v="311"/>
      <x v="88"/>
    </i>
    <i t="default">
      <x v="9"/>
    </i>
    <i>
      <x v="10"/>
      <x v="52"/>
      <x v="189"/>
    </i>
    <i r="1">
      <x v="171"/>
      <x v="147"/>
    </i>
    <i r="1">
      <x v="174"/>
      <x v="73"/>
    </i>
    <i r="1">
      <x v="184"/>
      <x v="58"/>
    </i>
    <i r="1">
      <x v="311"/>
      <x v="88"/>
    </i>
    <i t="default">
      <x v="10"/>
    </i>
    <i>
      <x v="11"/>
      <x v="59"/>
      <x v="306"/>
    </i>
    <i r="1">
      <x v="64"/>
      <x v="158"/>
    </i>
    <i r="1">
      <x v="78"/>
      <x v="187"/>
    </i>
    <i r="1">
      <x v="187"/>
      <x v="122"/>
    </i>
    <i r="1">
      <x v="213"/>
      <x v="124"/>
    </i>
    <i r="1">
      <x v="214"/>
      <x v="125"/>
    </i>
    <i r="1">
      <x v="217"/>
      <x v="123"/>
    </i>
    <i r="1">
      <x v="318"/>
      <x v="121"/>
    </i>
    <i t="default">
      <x v="11"/>
    </i>
    <i>
      <x v="12"/>
      <x v="171"/>
      <x v="147"/>
    </i>
    <i r="1">
      <x v="172"/>
      <x v="127"/>
    </i>
    <i r="1">
      <x v="252"/>
      <x v="145"/>
    </i>
    <i t="default">
      <x v="12"/>
    </i>
    <i>
      <x v="13"/>
      <x v="59"/>
      <x v="306"/>
    </i>
    <i r="1">
      <x v="85"/>
      <x v="321"/>
    </i>
    <i r="1">
      <x v="171"/>
      <x v="147"/>
    </i>
    <i r="1">
      <x v="357"/>
      <x v="179"/>
    </i>
    <i t="default">
      <x v="13"/>
    </i>
    <i>
      <x v="14"/>
      <x v="28"/>
      <x v="196"/>
    </i>
    <i r="1">
      <x v="79"/>
      <x v="146"/>
    </i>
    <i r="1">
      <x v="237"/>
      <x v="100"/>
    </i>
    <i t="default">
      <x v="14"/>
    </i>
    <i>
      <x v="15"/>
      <x v="79"/>
      <x v="146"/>
    </i>
    <i r="1">
      <x v="184"/>
      <x v="58"/>
    </i>
    <i r="1">
      <x v="300"/>
      <x v="39"/>
    </i>
    <i t="default">
      <x v="15"/>
    </i>
    <i>
      <x v="16"/>
      <x v="79"/>
      <x v="146"/>
    </i>
    <i r="1">
      <x v="176"/>
      <x v="256"/>
    </i>
    <i r="1">
      <x v="270"/>
      <x v="7"/>
    </i>
    <i t="default">
      <x v="16"/>
    </i>
    <i>
      <x v="17"/>
      <x v="59"/>
      <x v="306"/>
    </i>
    <i r="1">
      <x v="79"/>
      <x v="146"/>
    </i>
    <i r="1">
      <x v="171"/>
      <x v="147"/>
    </i>
    <i r="1">
      <x v="176"/>
      <x v="256"/>
    </i>
    <i r="1">
      <x v="181"/>
      <x v="111"/>
    </i>
    <i r="1">
      <x v="259"/>
      <x v="114"/>
    </i>
    <i r="1">
      <x v="260"/>
      <x v="112"/>
    </i>
    <i r="1">
      <x v="261"/>
      <x v="113"/>
    </i>
    <i r="1">
      <x v="270"/>
      <x v="7"/>
    </i>
    <i r="1">
      <x v="356"/>
      <x v="314"/>
    </i>
    <i r="1">
      <x v="368"/>
      <x v="305"/>
    </i>
    <i t="default">
      <x v="17"/>
    </i>
    <i>
      <x v="18"/>
      <x v="79"/>
      <x v="146"/>
    </i>
    <i r="1">
      <x v="245"/>
      <x v="126"/>
    </i>
    <i t="default">
      <x v="18"/>
    </i>
    <i>
      <x v="19"/>
      <x v="59"/>
      <x v="306"/>
    </i>
    <i r="1">
      <x v="79"/>
      <x v="146"/>
    </i>
    <i r="1">
      <x v="176"/>
      <x v="256"/>
    </i>
    <i r="1">
      <x v="270"/>
      <x v="7"/>
    </i>
    <i r="1">
      <x v="369"/>
      <x v="309"/>
    </i>
    <i t="default">
      <x v="19"/>
    </i>
    <i>
      <x v="20"/>
      <x v="59"/>
      <x v="306"/>
    </i>
    <i r="1">
      <x v="79"/>
      <x v="146"/>
    </i>
    <i r="1">
      <x v="129"/>
      <x v="92"/>
    </i>
    <i r="1">
      <x v="306"/>
      <x v="90"/>
    </i>
    <i r="1">
      <x v="307"/>
      <x v="94"/>
    </i>
    <i r="1">
      <x v="308"/>
      <x v="89"/>
    </i>
    <i r="1">
      <x v="309"/>
      <x v="91"/>
    </i>
    <i r="1">
      <x v="359"/>
      <x v="51"/>
    </i>
    <i r="1">
      <x v="370"/>
      <x v="310"/>
    </i>
    <i t="default">
      <x v="20"/>
    </i>
    <i>
      <x v="21"/>
      <x v="79"/>
      <x v="146"/>
    </i>
    <i r="1">
      <x v="171"/>
      <x v="147"/>
    </i>
    <i t="default">
      <x v="21"/>
    </i>
    <i>
      <x v="22"/>
      <x v="30"/>
      <x v="49"/>
    </i>
    <i r="1">
      <x v="55"/>
      <x v="188"/>
    </i>
    <i r="1">
      <x v="79"/>
      <x v="146"/>
    </i>
    <i r="1">
      <x v="129"/>
      <x v="92"/>
    </i>
    <i r="1">
      <x v="306"/>
      <x v="90"/>
    </i>
    <i r="1">
      <x v="307"/>
      <x v="94"/>
    </i>
    <i t="default">
      <x v="22"/>
    </i>
    <i>
      <x v="23"/>
      <x v="176"/>
      <x v="256"/>
    </i>
    <i r="1">
      <x v="270"/>
      <x v="7"/>
    </i>
    <i r="1">
      <x v="350"/>
      <x v="320"/>
    </i>
    <i t="default">
      <x v="23"/>
    </i>
    <i>
      <x v="24"/>
      <x v="371"/>
      <x v="302"/>
    </i>
    <i t="default">
      <x v="24"/>
    </i>
    <i>
      <x v="25"/>
      <x v="152"/>
      <x v="29"/>
    </i>
    <i r="1">
      <x v="239"/>
      <x v="275"/>
    </i>
    <i r="1">
      <x v="352"/>
      <x v="318"/>
    </i>
    <i t="default">
      <x v="25"/>
    </i>
    <i>
      <x v="26"/>
      <x v="21"/>
      <x v="280"/>
    </i>
    <i t="default">
      <x v="26"/>
    </i>
    <i>
      <x v="27"/>
      <x v="171"/>
      <x v="147"/>
    </i>
    <i r="1">
      <x v="280"/>
      <x v="36"/>
    </i>
    <i t="default">
      <x v="27"/>
    </i>
    <i>
      <x v="28"/>
      <x v="34"/>
      <x v="262"/>
    </i>
    <i r="1">
      <x v="171"/>
      <x v="147"/>
    </i>
    <i r="1">
      <x v="179"/>
      <x v="133"/>
    </i>
    <i r="1">
      <x v="303"/>
      <x v="135"/>
    </i>
    <i r="1">
      <x v="304"/>
      <x v="136"/>
    </i>
    <i r="1">
      <x v="305"/>
      <x v="134"/>
    </i>
    <i r="1">
      <x v="379"/>
      <x v="10"/>
    </i>
    <i t="default">
      <x v="28"/>
    </i>
    <i>
      <x v="29"/>
      <x v="26"/>
      <x v="231"/>
    </i>
    <i t="default">
      <x v="29"/>
    </i>
    <i>
      <x v="30"/>
      <x v="171"/>
      <x v="147"/>
    </i>
    <i r="1">
      <x v="301"/>
      <x v="40"/>
    </i>
    <i t="default">
      <x v="30"/>
    </i>
    <i>
      <x v="31"/>
      <x v="59"/>
      <x v="306"/>
    </i>
    <i r="1">
      <x v="171"/>
      <x v="147"/>
    </i>
    <i r="1">
      <x v="312"/>
      <x v="84"/>
    </i>
    <i r="1">
      <x v="381"/>
      <x v="328"/>
    </i>
    <i t="default">
      <x v="31"/>
    </i>
    <i>
      <x v="32"/>
      <x v="171"/>
      <x v="147"/>
    </i>
    <i r="1">
      <x v="174"/>
      <x v="73"/>
    </i>
    <i r="1">
      <x v="274"/>
      <x v="78"/>
    </i>
    <i r="1">
      <x v="372"/>
      <x v="312"/>
    </i>
    <i t="default">
      <x v="32"/>
    </i>
    <i>
      <x v="33"/>
      <x v="174"/>
      <x v="73"/>
    </i>
    <i r="1">
      <x v="193"/>
      <x v="21"/>
    </i>
    <i r="1">
      <x v="222"/>
      <x v="23"/>
    </i>
    <i r="1">
      <x v="224"/>
      <x v="24"/>
    </i>
    <i r="1">
      <x v="226"/>
      <x v="22"/>
    </i>
    <i t="default">
      <x v="33"/>
    </i>
    <i>
      <x v="34"/>
      <x v="59"/>
      <x v="306"/>
    </i>
    <i r="1">
      <x v="118"/>
      <x v="236"/>
    </i>
    <i r="1">
      <x v="174"/>
      <x v="73"/>
    </i>
    <i r="1">
      <x v="354"/>
      <x v="297"/>
    </i>
    <i t="default">
      <x v="34"/>
    </i>
    <i>
      <x v="35"/>
      <x v="59"/>
      <x v="306"/>
    </i>
    <i r="1">
      <x v="78"/>
      <x v="187"/>
    </i>
    <i t="default">
      <x v="35"/>
    </i>
    <i>
      <x v="36"/>
      <x v="59"/>
      <x v="306"/>
    </i>
    <i r="1">
      <x v="68"/>
      <x v="249"/>
    </i>
    <i r="1">
      <x v="93"/>
      <x v="195"/>
    </i>
    <i r="1">
      <x v="132"/>
      <x v="25"/>
    </i>
    <i r="1">
      <x v="155"/>
      <x v="67"/>
    </i>
    <i r="1">
      <x v="174"/>
      <x v="73"/>
    </i>
    <i r="1">
      <x v="183"/>
      <x v="261"/>
    </i>
    <i r="1">
      <x v="226"/>
      <x v="22"/>
    </i>
    <i r="1">
      <x v="228"/>
      <x v="259"/>
    </i>
    <i r="1">
      <x v="229"/>
      <x v="260"/>
    </i>
    <i r="1">
      <x v="230"/>
      <x v="258"/>
    </i>
    <i t="default">
      <x v="36"/>
    </i>
    <i>
      <x v="37"/>
      <x v="118"/>
      <x v="236"/>
    </i>
    <i r="1">
      <x v="174"/>
      <x v="73"/>
    </i>
    <i r="1">
      <x v="178"/>
      <x v="102"/>
    </i>
    <i r="1">
      <x v="182"/>
      <x v="96"/>
    </i>
    <i r="1">
      <x v="198"/>
      <x v="34"/>
    </i>
    <i r="1">
      <x v="205"/>
      <x v="37"/>
    </i>
    <i r="1">
      <x v="215"/>
      <x v="105"/>
    </i>
    <i r="1">
      <x v="216"/>
      <x v="104"/>
    </i>
    <i r="1">
      <x v="218"/>
      <x v="103"/>
    </i>
    <i r="1">
      <x v="223"/>
      <x v="98"/>
    </i>
    <i r="1">
      <x v="225"/>
      <x v="99"/>
    </i>
    <i r="1">
      <x v="227"/>
      <x v="97"/>
    </i>
    <i r="1">
      <x v="315"/>
      <x v="101"/>
    </i>
    <i r="1">
      <x v="317"/>
      <x v="95"/>
    </i>
    <i t="default">
      <x v="37"/>
    </i>
    <i>
      <x v="38"/>
      <x v="302"/>
      <x v="41"/>
    </i>
    <i t="default">
      <x v="38"/>
    </i>
    <i>
      <x v="39"/>
      <x v="137"/>
      <x v="237"/>
    </i>
    <i r="1">
      <x v="138"/>
      <x v="257"/>
    </i>
    <i t="default">
      <x v="39"/>
    </i>
    <i>
      <x v="40"/>
      <x v="59"/>
      <x v="306"/>
    </i>
    <i r="1">
      <x v="174"/>
      <x v="73"/>
    </i>
    <i r="1">
      <x v="347"/>
      <x v="213"/>
    </i>
    <i r="1">
      <x v="373"/>
      <x v="304"/>
    </i>
    <i r="1">
      <x v="380"/>
      <x v="327"/>
    </i>
    <i t="default">
      <x v="40"/>
    </i>
    <i>
      <x v="41"/>
      <x v="180"/>
      <x v="106"/>
    </i>
    <i r="1">
      <x v="219"/>
      <x v="109"/>
    </i>
    <i r="1">
      <x v="220"/>
      <x v="110"/>
    </i>
    <i r="1">
      <x v="221"/>
      <x v="108"/>
    </i>
    <i r="1">
      <x v="316"/>
      <x v="107"/>
    </i>
    <i t="default">
      <x v="41"/>
    </i>
    <i>
      <x v="42"/>
      <x v="56"/>
      <x v="193"/>
    </i>
    <i r="1">
      <x v="118"/>
      <x v="236"/>
    </i>
    <i r="1">
      <x v="310"/>
      <x v="85"/>
    </i>
    <i r="1">
      <x v="366"/>
      <x v="86"/>
    </i>
    <i t="default">
      <x v="42"/>
    </i>
    <i>
      <x v="43"/>
      <x v="358"/>
      <x v="300"/>
    </i>
    <i t="default">
      <x v="43"/>
    </i>
    <i>
      <x v="44"/>
      <x v="40"/>
      <x v="190"/>
    </i>
    <i r="1">
      <x v="59"/>
      <x v="306"/>
    </i>
    <i r="1">
      <x v="138"/>
      <x v="257"/>
    </i>
    <i r="1">
      <x v="163"/>
      <x v="331"/>
    </i>
    <i r="1">
      <x v="177"/>
      <x v="26"/>
    </i>
    <i r="1">
      <x v="360"/>
      <x v="299"/>
    </i>
    <i r="1">
      <x v="377"/>
      <x v="379"/>
    </i>
    <i t="default">
      <x v="44"/>
    </i>
    <i>
      <x v="45"/>
      <x v="59"/>
      <x v="306"/>
    </i>
    <i r="1">
      <x v="177"/>
      <x v="26"/>
    </i>
    <i r="1">
      <x v="353"/>
      <x v="315"/>
    </i>
    <i t="default">
      <x v="45"/>
    </i>
    <i>
      <x v="46"/>
      <x v="51"/>
      <x v="176"/>
    </i>
    <i r="1">
      <x v="69"/>
      <x v="44"/>
    </i>
    <i r="1">
      <x v="155"/>
      <x v="67"/>
    </i>
    <i r="1">
      <x v="177"/>
      <x v="26"/>
    </i>
    <i r="1">
      <x v="374"/>
      <x v="303"/>
    </i>
    <i t="default">
      <x v="46"/>
    </i>
    <i>
      <x v="47"/>
      <x v="34"/>
      <x v="262"/>
    </i>
    <i r="1">
      <x v="49"/>
      <x v="334"/>
    </i>
    <i r="1">
      <x v="56"/>
      <x v="193"/>
    </i>
    <i r="1">
      <x v="57"/>
      <x v="274"/>
    </i>
    <i r="1">
      <x v="69"/>
      <x v="44"/>
    </i>
    <i r="1">
      <x v="76"/>
      <x v="186"/>
    </i>
    <i r="1">
      <x v="121"/>
      <x v="324"/>
    </i>
    <i r="1">
      <x v="362"/>
      <x v="323"/>
    </i>
    <i r="1">
      <x v="376"/>
      <x v="333"/>
    </i>
    <i t="default">
      <x v="47"/>
    </i>
    <i>
      <x v="48"/>
      <x v="70"/>
      <x v="254"/>
    </i>
    <i r="1">
      <x v="174"/>
      <x v="73"/>
    </i>
    <i t="default">
      <x v="48"/>
    </i>
    <i>
      <x v="49"/>
      <x v="119"/>
      <x v="241"/>
    </i>
    <i r="1">
      <x v="120"/>
      <x v="242"/>
    </i>
    <i r="1">
      <x v="143"/>
      <x v="68"/>
    </i>
    <i r="1">
      <x v="154"/>
      <x v="27"/>
    </i>
    <i r="1">
      <x v="195"/>
      <x v="343"/>
    </i>
    <i r="1">
      <x v="361"/>
      <x v="301"/>
    </i>
    <i t="default">
      <x v="49"/>
    </i>
    <i>
      <x v="50"/>
      <x v="73"/>
      <x v="140"/>
    </i>
    <i r="1">
      <x v="119"/>
      <x v="241"/>
    </i>
    <i r="1">
      <x v="120"/>
      <x v="242"/>
    </i>
    <i r="1">
      <x v="143"/>
      <x v="68"/>
    </i>
    <i r="1">
      <x v="186"/>
      <x v="141"/>
    </i>
    <i r="1">
      <x v="234"/>
      <x v="143"/>
    </i>
    <i r="1">
      <x v="235"/>
      <x v="144"/>
    </i>
    <i r="1">
      <x v="236"/>
      <x v="142"/>
    </i>
    <i r="1">
      <x v="363"/>
      <x v="139"/>
    </i>
    <i t="default">
      <x v="50"/>
    </i>
    <i>
      <x v="51"/>
      <x v="59"/>
      <x v="306"/>
    </i>
    <i r="1">
      <x v="119"/>
      <x v="241"/>
    </i>
    <i r="1">
      <x v="171"/>
      <x v="147"/>
    </i>
    <i r="1">
      <x v="375"/>
      <x v="308"/>
    </i>
    <i t="default">
      <x v="51"/>
    </i>
    <i>
      <x v="52"/>
      <x v="120"/>
      <x v="242"/>
    </i>
    <i r="1">
      <x v="161"/>
      <x v="277"/>
    </i>
    <i t="default">
      <x v="52"/>
    </i>
    <i>
      <x v="53"/>
      <x v="59"/>
      <x v="306"/>
    </i>
    <i r="1">
      <x v="349"/>
      <x v="319"/>
    </i>
    <i t="default">
      <x v="53"/>
    </i>
    <i>
      <x v="54"/>
      <x v="294"/>
      <x v="70"/>
    </i>
    <i t="default">
      <x v="54"/>
    </i>
    <i>
      <x v="55"/>
      <x v="171"/>
      <x v="147"/>
    </i>
    <i r="1">
      <x v="241"/>
      <x v="137"/>
    </i>
    <i t="default">
      <x v="55"/>
    </i>
    <i>
      <x v="56"/>
      <x v="18"/>
      <x v="138"/>
    </i>
    <i r="1">
      <x v="23"/>
      <x v="198"/>
    </i>
    <i r="1">
      <x v="24"/>
      <x v="199"/>
    </i>
    <i r="1">
      <x v="36"/>
      <x v="322"/>
    </i>
    <i r="1">
      <x v="66"/>
      <x v="239"/>
    </i>
    <i r="1">
      <x v="94"/>
      <x v="74"/>
    </i>
    <i r="1">
      <x v="136"/>
      <x v="246"/>
    </i>
    <i r="1">
      <x v="153"/>
      <x v="378"/>
    </i>
    <i r="1">
      <x v="174"/>
      <x v="73"/>
    </i>
    <i r="1">
      <x v="204"/>
      <x v="376"/>
    </i>
    <i r="1">
      <x v="343"/>
      <x v="377"/>
    </i>
    <i r="1">
      <x v="345"/>
      <x v="20"/>
    </i>
    <i t="default">
      <x v="56"/>
    </i>
    <i>
      <x v="57"/>
      <x v="94"/>
      <x v="74"/>
    </i>
    <i t="default">
      <x v="57"/>
    </i>
    <i>
      <x v="58"/>
      <x v="6"/>
      <x v="151"/>
    </i>
    <i r="1">
      <x v="8"/>
      <x v="120"/>
    </i>
    <i r="1">
      <x v="9"/>
      <x v="132"/>
    </i>
    <i r="1">
      <x v="10"/>
      <x v="159"/>
    </i>
    <i r="1">
      <x v="11"/>
      <x v="53"/>
    </i>
    <i r="1">
      <x v="12"/>
      <x v="164"/>
    </i>
    <i r="1">
      <x v="18"/>
      <x v="138"/>
    </i>
    <i r="1">
      <x v="29"/>
      <x v="201"/>
    </i>
    <i r="1">
      <x v="41"/>
      <x v="185"/>
    </i>
    <i r="1">
      <x v="92"/>
      <x v="157"/>
    </i>
    <i r="1">
      <x v="94"/>
      <x v="74"/>
    </i>
    <i r="1">
      <x v="103"/>
      <x v="72"/>
    </i>
    <i r="1">
      <x v="104"/>
      <x v="202"/>
    </i>
    <i r="1">
      <x v="126"/>
      <x v="66"/>
    </i>
    <i r="1">
      <x v="146"/>
      <x v="278"/>
    </i>
    <i r="1">
      <x v="210"/>
      <x v="294"/>
    </i>
    <i r="1">
      <x v="291"/>
      <x v="325"/>
    </i>
    <i r="1">
      <x v="293"/>
      <x v="76"/>
    </i>
    <i t="default">
      <x v="58"/>
    </i>
    <i>
      <x v="59"/>
      <x v="13"/>
      <x v="358"/>
    </i>
    <i r="1">
      <x v="22"/>
      <x v="350"/>
    </i>
    <i r="1">
      <x v="44"/>
      <x v="365"/>
    </i>
    <i r="1">
      <x v="45"/>
      <x v="364"/>
    </i>
    <i r="1">
      <x v="46"/>
      <x v="354"/>
    </i>
    <i r="1">
      <x v="47"/>
      <x v="351"/>
    </i>
    <i r="1">
      <x v="48"/>
      <x v="360"/>
    </i>
    <i r="1">
      <x v="58"/>
      <x v="370"/>
    </i>
    <i r="1">
      <x v="72"/>
      <x v="373"/>
    </i>
    <i r="1">
      <x v="80"/>
      <x v="367"/>
    </i>
    <i r="1">
      <x v="81"/>
      <x v="369"/>
    </i>
    <i r="1">
      <x v="82"/>
      <x v="349"/>
    </i>
    <i r="1">
      <x v="84"/>
      <x v="374"/>
    </i>
    <i r="1">
      <x v="89"/>
      <x v="357"/>
    </i>
    <i r="1">
      <x v="90"/>
      <x v="353"/>
    </i>
    <i r="1">
      <x v="101"/>
      <x v="368"/>
    </i>
    <i r="1">
      <x v="114"/>
      <x v="371"/>
    </i>
    <i r="1">
      <x v="115"/>
      <x v="348"/>
    </i>
    <i r="1">
      <x v="116"/>
      <x v="372"/>
    </i>
    <i r="1">
      <x v="117"/>
      <x v="366"/>
    </i>
    <i r="1">
      <x v="139"/>
      <x v="375"/>
    </i>
    <i r="1">
      <x v="142"/>
      <x v="344"/>
    </i>
    <i r="1">
      <x v="149"/>
      <x v="352"/>
    </i>
    <i r="1">
      <x v="156"/>
      <x v="362"/>
    </i>
    <i r="1">
      <x v="157"/>
      <x v="347"/>
    </i>
    <i r="1">
      <x v="158"/>
      <x v="363"/>
    </i>
    <i r="1">
      <x v="159"/>
      <x v="361"/>
    </i>
    <i r="1">
      <x v="167"/>
      <x v="346"/>
    </i>
    <i r="1">
      <x v="209"/>
      <x v="345"/>
    </i>
    <i r="1">
      <x v="266"/>
      <x v="8"/>
    </i>
    <i r="1">
      <x v="267"/>
      <x v="9"/>
    </i>
    <i r="1">
      <x v="328"/>
      <x v="61"/>
    </i>
    <i r="1">
      <x v="329"/>
      <x v="59"/>
    </i>
    <i r="1">
      <x v="330"/>
      <x v="60"/>
    </i>
    <i r="1">
      <x v="351"/>
      <x v="355"/>
    </i>
    <i r="1">
      <x v="355"/>
      <x v="359"/>
    </i>
    <i t="default">
      <x v="59"/>
    </i>
    <i>
      <x v="60"/>
      <x v="3"/>
      <x v="253"/>
    </i>
    <i r="1">
      <x v="14"/>
      <x v="235"/>
    </i>
    <i r="1">
      <x v="39"/>
      <x v="244"/>
    </i>
    <i r="1">
      <x v="42"/>
      <x v="245"/>
    </i>
    <i r="1">
      <x v="65"/>
      <x v="238"/>
    </i>
    <i r="1">
      <x v="68"/>
      <x v="249"/>
    </i>
    <i r="1">
      <x v="70"/>
      <x v="254"/>
    </i>
    <i r="1">
      <x v="74"/>
      <x v="255"/>
    </i>
    <i r="1">
      <x v="75"/>
      <x v="251"/>
    </i>
    <i r="1">
      <x v="86"/>
      <x v="248"/>
    </i>
    <i r="1">
      <x v="98"/>
      <x v="227"/>
    </i>
    <i r="1">
      <x v="99"/>
      <x v="77"/>
    </i>
    <i r="1">
      <x v="100"/>
      <x v="252"/>
    </i>
    <i r="1">
      <x v="107"/>
      <x v="229"/>
    </i>
    <i r="1">
      <x v="108"/>
      <x v="233"/>
    </i>
    <i r="1">
      <x v="113"/>
      <x v="230"/>
    </i>
    <i r="1">
      <x v="125"/>
      <x v="247"/>
    </i>
    <i r="1">
      <x v="140"/>
      <x v="228"/>
    </i>
    <i r="1">
      <x v="141"/>
      <x v="234"/>
    </i>
    <i r="1">
      <x v="160"/>
      <x v="250"/>
    </i>
    <i r="1">
      <x v="175"/>
      <x v="240"/>
    </i>
    <i r="1">
      <x v="202"/>
      <x v="330"/>
    </i>
    <i r="1">
      <x v="262"/>
      <x v="4"/>
    </i>
    <i r="1">
      <x v="263"/>
      <x v="5"/>
    </i>
    <i r="1">
      <x v="264"/>
      <x v="2"/>
    </i>
    <i r="1">
      <x v="265"/>
      <x v="1"/>
    </i>
    <i r="1">
      <x v="268"/>
      <x/>
    </i>
    <i r="1">
      <x v="269"/>
      <x v="6"/>
    </i>
    <i r="1">
      <x v="271"/>
      <x v="3"/>
    </i>
    <i r="1">
      <x v="290"/>
      <x v="63"/>
    </i>
    <i r="1">
      <x v="319"/>
      <x v="32"/>
    </i>
    <i t="default">
      <x v="60"/>
    </i>
    <i>
      <x v="61"/>
      <x v="5"/>
      <x v="174"/>
    </i>
    <i r="1">
      <x v="16"/>
      <x v="128"/>
    </i>
    <i r="1">
      <x v="17"/>
      <x v="284"/>
    </i>
    <i r="1">
      <x v="20"/>
      <x v="289"/>
    </i>
    <i r="1">
      <x v="50"/>
      <x v="30"/>
    </i>
    <i r="1">
      <x v="71"/>
      <x v="154"/>
    </i>
    <i r="1">
      <x v="102"/>
      <x v="203"/>
    </i>
    <i r="1">
      <x v="134"/>
      <x v="148"/>
    </i>
    <i r="1">
      <x v="145"/>
      <x v="115"/>
    </i>
    <i r="1">
      <x v="165"/>
      <x v="218"/>
    </i>
    <i r="1">
      <x v="169"/>
      <x v="225"/>
    </i>
    <i r="1">
      <x v="188"/>
      <x v="380"/>
    </i>
    <i r="1">
      <x v="190"/>
      <x v="207"/>
    </i>
    <i r="1">
      <x v="191"/>
      <x v="211"/>
    </i>
    <i r="1">
      <x v="203"/>
      <x v="221"/>
    </i>
    <i r="1">
      <x v="242"/>
      <x v="14"/>
    </i>
    <i r="1">
      <x v="248"/>
      <x v="226"/>
    </i>
    <i r="1">
      <x v="250"/>
      <x v="116"/>
    </i>
    <i r="1">
      <x v="251"/>
      <x v="286"/>
    </i>
    <i r="1">
      <x v="253"/>
      <x v="290"/>
    </i>
    <i r="1">
      <x v="254"/>
      <x v="291"/>
    </i>
    <i r="1">
      <x v="256"/>
      <x v="209"/>
    </i>
    <i r="1">
      <x v="258"/>
      <x v="285"/>
    </i>
    <i r="1">
      <x v="272"/>
      <x v="155"/>
    </i>
    <i r="1">
      <x v="273"/>
      <x v="341"/>
    </i>
    <i r="1">
      <x v="275"/>
      <x v="131"/>
    </i>
    <i r="1">
      <x v="277"/>
      <x v="268"/>
    </i>
    <i r="1">
      <x v="285"/>
      <x v="62"/>
    </i>
    <i r="1">
      <x v="286"/>
      <x v="47"/>
    </i>
    <i r="1">
      <x v="287"/>
      <x v="46"/>
    </i>
    <i r="1">
      <x v="288"/>
      <x v="267"/>
    </i>
    <i r="1">
      <x v="289"/>
      <x v="129"/>
    </i>
    <i r="1">
      <x v="292"/>
      <x v="272"/>
    </i>
    <i r="1">
      <x v="320"/>
      <x v="271"/>
    </i>
    <i r="1">
      <x v="321"/>
      <x v="169"/>
    </i>
    <i r="1">
      <x v="322"/>
      <x v="171"/>
    </i>
    <i r="1">
      <x v="323"/>
      <x v="167"/>
    </i>
    <i r="1">
      <x v="324"/>
      <x v="166"/>
    </i>
    <i r="1">
      <x v="325"/>
      <x v="170"/>
    </i>
    <i r="1">
      <x v="326"/>
      <x v="168"/>
    </i>
    <i r="1">
      <x v="332"/>
      <x v="161"/>
    </i>
    <i r="1">
      <x v="333"/>
      <x v="160"/>
    </i>
    <i r="1">
      <x v="334"/>
      <x v="65"/>
    </i>
    <i r="1">
      <x v="335"/>
      <x v="205"/>
    </i>
    <i r="1">
      <x v="336"/>
      <x v="206"/>
    </i>
    <i r="1">
      <x v="337"/>
      <x v="173"/>
    </i>
    <i r="1">
      <x v="344"/>
      <x v="117"/>
    </i>
    <i t="default">
      <x v="61"/>
    </i>
    <i>
      <x v="62"/>
      <x v="4"/>
      <x v="31"/>
    </i>
    <i r="1">
      <x v="192"/>
      <x v="172"/>
    </i>
    <i r="1">
      <x v="199"/>
      <x v="281"/>
    </i>
    <i r="1">
      <x v="212"/>
      <x v="50"/>
    </i>
    <i r="1">
      <x v="249"/>
      <x v="48"/>
    </i>
    <i r="1">
      <x v="257"/>
      <x v="292"/>
    </i>
    <i r="1">
      <x v="297"/>
      <x v="54"/>
    </i>
    <i r="1">
      <x v="313"/>
      <x v="93"/>
    </i>
    <i r="1">
      <x v="314"/>
      <x v="87"/>
    </i>
    <i r="1">
      <x v="341"/>
      <x v="43"/>
    </i>
    <i r="1">
      <x v="364"/>
      <x v="16"/>
    </i>
    <i t="default">
      <x v="62"/>
    </i>
    <i>
      <x v="63"/>
      <x v="15"/>
      <x v="208"/>
    </i>
    <i r="1">
      <x v="19"/>
      <x v="212"/>
    </i>
    <i r="1">
      <x v="38"/>
      <x v="210"/>
    </i>
    <i r="1">
      <x v="60"/>
      <x v="273"/>
    </i>
    <i r="1">
      <x v="127"/>
      <x v="224"/>
    </i>
    <i r="1">
      <x v="147"/>
      <x v="81"/>
    </i>
    <i r="1">
      <x v="164"/>
      <x v="28"/>
    </i>
    <i r="1">
      <x v="200"/>
      <x v="336"/>
    </i>
    <i r="1">
      <x v="211"/>
      <x v="283"/>
    </i>
    <i r="1">
      <x v="246"/>
      <x v="335"/>
    </i>
    <i r="1">
      <x v="247"/>
      <x v="222"/>
    </i>
    <i r="1">
      <x v="276"/>
      <x v="265"/>
    </i>
    <i r="1">
      <x v="278"/>
      <x v="293"/>
    </i>
    <i r="1">
      <x v="331"/>
      <x v="12"/>
    </i>
    <i r="1">
      <x v="338"/>
      <x v="11"/>
    </i>
    <i r="1">
      <x v="355"/>
      <x v="359"/>
    </i>
    <i t="default">
      <x v="63"/>
    </i>
    <i>
      <x v="64"/>
      <x v="7"/>
      <x v="52"/>
    </i>
    <i r="1">
      <x v="71"/>
      <x v="154"/>
    </i>
    <i r="1">
      <x v="87"/>
      <x v="332"/>
    </i>
    <i r="1">
      <x v="88"/>
      <x v="356"/>
    </i>
    <i r="1">
      <x v="91"/>
      <x v="243"/>
    </i>
    <i r="1">
      <x v="95"/>
      <x v="326"/>
    </i>
    <i r="1">
      <x v="105"/>
      <x v="313"/>
    </i>
    <i r="1">
      <x v="106"/>
      <x v="156"/>
    </i>
    <i r="1">
      <x v="112"/>
      <x v="13"/>
    </i>
    <i r="1">
      <x v="123"/>
      <x v="118"/>
    </i>
    <i r="1">
      <x v="128"/>
      <x v="82"/>
    </i>
    <i r="1">
      <x v="150"/>
      <x v="217"/>
    </i>
    <i r="1">
      <x v="151"/>
      <x v="45"/>
    </i>
    <i r="1">
      <x v="168"/>
      <x v="263"/>
    </i>
    <i r="1">
      <x v="170"/>
      <x v="219"/>
    </i>
    <i r="1">
      <x v="188"/>
      <x v="380"/>
    </i>
    <i r="1">
      <x v="189"/>
      <x v="329"/>
    </i>
    <i r="1">
      <x v="194"/>
      <x v="15"/>
    </i>
    <i r="1">
      <x v="196"/>
      <x v="184"/>
    </i>
    <i r="1">
      <x v="201"/>
      <x v="152"/>
    </i>
    <i r="1">
      <x v="206"/>
      <x v="220"/>
    </i>
    <i r="1">
      <x v="207"/>
      <x v="264"/>
    </i>
    <i r="1">
      <x v="243"/>
      <x v="316"/>
    </i>
    <i r="1">
      <x v="244"/>
      <x v="295"/>
    </i>
    <i r="1">
      <x v="255"/>
      <x v="287"/>
    </i>
    <i r="1">
      <x v="279"/>
      <x v="223"/>
    </i>
    <i r="1">
      <x v="281"/>
      <x v="266"/>
    </i>
    <i r="1">
      <x v="282"/>
      <x v="270"/>
    </i>
    <i r="1">
      <x v="283"/>
      <x v="269"/>
    </i>
    <i r="1">
      <x v="284"/>
      <x v="130"/>
    </i>
    <i r="1">
      <x v="298"/>
      <x v="42"/>
    </i>
    <i r="1">
      <x v="299"/>
      <x v="17"/>
    </i>
    <i r="1">
      <x v="327"/>
      <x v="204"/>
    </i>
    <i r="1">
      <x v="367"/>
      <x v="38"/>
    </i>
    <i t="default">
      <x v="64"/>
    </i>
    <i>
      <x v="65"/>
      <x v="61"/>
      <x v="342"/>
    </i>
    <i r="1">
      <x v="69"/>
      <x v="44"/>
    </i>
    <i t="default">
      <x v="65"/>
    </i>
    <i>
      <x v="66"/>
      <x/>
      <x v="214"/>
    </i>
    <i r="1">
      <x v="1"/>
      <x v="215"/>
    </i>
    <i r="1">
      <x v="2"/>
      <x v="182"/>
    </i>
    <i r="1">
      <x v="31"/>
      <x v="177"/>
    </i>
    <i r="1">
      <x v="32"/>
      <x v="288"/>
    </i>
    <i r="1">
      <x v="33"/>
      <x v="80"/>
    </i>
    <i r="1">
      <x v="63"/>
      <x v="276"/>
    </i>
    <i r="1">
      <x v="83"/>
      <x v="64"/>
    </i>
    <i r="1">
      <x v="96"/>
      <x v="162"/>
    </i>
    <i r="1">
      <x v="97"/>
      <x v="55"/>
    </i>
    <i r="1">
      <x v="109"/>
      <x v="282"/>
    </i>
    <i r="1">
      <x v="110"/>
      <x v="165"/>
    </i>
    <i r="1">
      <x v="111"/>
      <x v="163"/>
    </i>
    <i r="1">
      <x v="128"/>
      <x v="82"/>
    </i>
    <i r="1">
      <x v="129"/>
      <x v="92"/>
    </i>
    <i r="1">
      <x v="130"/>
      <x v="83"/>
    </i>
    <i r="1">
      <x v="131"/>
      <x v="381"/>
    </i>
    <i r="1">
      <x v="133"/>
      <x v="69"/>
    </i>
    <i r="1">
      <x v="135"/>
      <x v="180"/>
    </i>
    <i r="1">
      <x v="148"/>
      <x v="178"/>
    </i>
    <i r="1">
      <x v="166"/>
      <x v="35"/>
    </i>
    <i r="1">
      <x v="197"/>
      <x v="181"/>
    </i>
    <i r="1">
      <x v="208"/>
      <x v="79"/>
    </i>
    <i r="1">
      <x v="238"/>
      <x v="175"/>
    </i>
    <i r="1">
      <x v="240"/>
      <x v="216"/>
    </i>
    <i r="1">
      <x v="296"/>
      <x v="150"/>
    </i>
    <i r="1">
      <x v="378"/>
      <x v="296"/>
    </i>
    <i t="default">
      <x v="66"/>
    </i>
    <i t="grand">
      <x/>
    </i>
  </rowItems>
  <colFields count="1">
    <field x="6"/>
  </colFields>
  <colItems count="4">
    <i>
      <x/>
    </i>
    <i>
      <x v="1"/>
    </i>
    <i>
      <x v="2"/>
    </i>
    <i t="grand">
      <x/>
    </i>
  </colItems>
  <dataFields count="1">
    <dataField name="Sum of Ward&#10;Budget" fld="5" baseField="0" baseItem="0" numFmtId="182"/>
  </dataFields>
  <formats count="3">
    <format dxfId="0">
      <pivotArea outline="0" fieldPosition="0"/>
    </format>
    <format dxfId="1">
      <pivotArea outline="0" fieldPosition="0"/>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29"/>
  <sheetViews>
    <sheetView tabSelected="1" view="pageBreakPreview" zoomScaleSheetLayoutView="100" workbookViewId="0" topLeftCell="A1">
      <selection activeCell="B1440" sqref="B1440"/>
    </sheetView>
  </sheetViews>
  <sheetFormatPr defaultColWidth="9.140625" defaultRowHeight="12.75" customHeight="1"/>
  <cols>
    <col min="1" max="1" width="10.7109375" style="159" customWidth="1"/>
    <col min="2" max="2" width="53.8515625" style="49" customWidth="1"/>
    <col min="3" max="3" width="13.7109375" style="80" customWidth="1"/>
    <col min="4" max="5" width="13.8515625" style="80" customWidth="1"/>
    <col min="6" max="6" width="39.7109375" style="14" hidden="1" customWidth="1"/>
    <col min="7" max="7" width="43.8515625" style="10" customWidth="1"/>
    <col min="8" max="8" width="29.28125" style="10" customWidth="1"/>
    <col min="9" max="16384" width="9.140625" style="5" customWidth="1"/>
  </cols>
  <sheetData>
    <row r="1" spans="1:6" ht="22.5" customHeight="1">
      <c r="A1" s="170" t="s">
        <v>1</v>
      </c>
      <c r="B1" s="171"/>
      <c r="C1" s="171"/>
      <c r="D1" s="171"/>
      <c r="E1" s="171"/>
      <c r="F1" s="171"/>
    </row>
    <row r="2" ht="11.25" customHeight="1">
      <c r="B2" s="105"/>
    </row>
    <row r="3" spans="1:6" ht="12.75">
      <c r="A3" s="172" t="s">
        <v>70</v>
      </c>
      <c r="B3" s="173"/>
      <c r="C3" s="173"/>
      <c r="D3" s="173"/>
      <c r="E3" s="173"/>
      <c r="F3" s="173"/>
    </row>
    <row r="4" spans="1:8" s="69" customFormat="1" ht="21" customHeight="1">
      <c r="A4" s="113" t="s">
        <v>9</v>
      </c>
      <c r="B4" s="114" t="s">
        <v>10</v>
      </c>
      <c r="C4" s="115" t="s">
        <v>538</v>
      </c>
      <c r="D4" s="115" t="s">
        <v>537</v>
      </c>
      <c r="E4" s="115" t="s">
        <v>539</v>
      </c>
      <c r="F4" s="114" t="s">
        <v>17</v>
      </c>
      <c r="G4" s="112"/>
      <c r="H4" s="112"/>
    </row>
    <row r="5" spans="1:5" ht="12.75" customHeight="1">
      <c r="A5" s="152">
        <v>20030177</v>
      </c>
      <c r="B5" s="35" t="s">
        <v>151</v>
      </c>
      <c r="C5" s="75">
        <v>2250000</v>
      </c>
      <c r="D5" s="75">
        <v>2250000</v>
      </c>
      <c r="E5" s="75"/>
    </row>
    <row r="6" spans="1:5" ht="12.75" customHeight="1">
      <c r="A6" s="152">
        <v>20100122</v>
      </c>
      <c r="B6" s="56" t="s">
        <v>234</v>
      </c>
      <c r="C6" s="75">
        <v>454545</v>
      </c>
      <c r="D6" s="75">
        <v>625000</v>
      </c>
      <c r="E6" s="75">
        <v>714285</v>
      </c>
    </row>
    <row r="7" spans="1:5" ht="12.75" customHeight="1">
      <c r="A7" s="152">
        <v>20190147</v>
      </c>
      <c r="B7" s="56" t="s">
        <v>359</v>
      </c>
      <c r="C7" s="75">
        <v>1000000</v>
      </c>
      <c r="D7" s="75">
        <v>2000000</v>
      </c>
      <c r="E7" s="75">
        <v>4000000</v>
      </c>
    </row>
    <row r="8" spans="1:7" ht="12.75" customHeight="1">
      <c r="A8" s="55"/>
      <c r="B8" s="23"/>
      <c r="C8" s="78"/>
      <c r="D8" s="78"/>
      <c r="E8" s="78"/>
      <c r="G8" s="12"/>
    </row>
    <row r="9" spans="2:5" ht="12.75" customHeight="1">
      <c r="B9" s="4" t="s">
        <v>26</v>
      </c>
      <c r="C9" s="74">
        <f>SUM(C5:C8)</f>
        <v>3704545</v>
      </c>
      <c r="D9" s="74">
        <f>SUM(D5:D8)</f>
        <v>4875000</v>
      </c>
      <c r="E9" s="74">
        <f>SUM(E5:E8)</f>
        <v>4714285</v>
      </c>
    </row>
    <row r="10" spans="2:5" ht="12.75" customHeight="1">
      <c r="B10" s="4" t="s">
        <v>38</v>
      </c>
      <c r="C10" s="74"/>
      <c r="D10" s="74"/>
      <c r="E10" s="74"/>
    </row>
    <row r="11" spans="2:5" ht="12.75" customHeight="1">
      <c r="B11" s="12" t="s">
        <v>2</v>
      </c>
      <c r="C11" s="75">
        <v>100000</v>
      </c>
      <c r="D11" s="75">
        <v>100000</v>
      </c>
      <c r="E11" s="75">
        <v>100000</v>
      </c>
    </row>
    <row r="12" ht="12.75" customHeight="1">
      <c r="B12" s="8"/>
    </row>
    <row r="14" spans="2:5" ht="12.75" customHeight="1">
      <c r="B14" s="12"/>
      <c r="C14" s="75"/>
      <c r="D14" s="75"/>
      <c r="E14" s="75"/>
    </row>
    <row r="15" spans="2:5" ht="12.75" customHeight="1">
      <c r="B15" s="12"/>
      <c r="C15" s="78"/>
      <c r="D15" s="79"/>
      <c r="E15" s="79"/>
    </row>
    <row r="16" spans="2:5" ht="12.75" customHeight="1">
      <c r="B16" s="4" t="s">
        <v>39</v>
      </c>
      <c r="C16" s="74">
        <f>SUM(C9:C15)</f>
        <v>3804545</v>
      </c>
      <c r="D16" s="74">
        <f>SUM(D9:D15)</f>
        <v>4975000</v>
      </c>
      <c r="E16" s="74">
        <f>SUM(E9:E15)</f>
        <v>4814285</v>
      </c>
    </row>
    <row r="18" spans="1:6" ht="12.75">
      <c r="A18" s="166" t="s">
        <v>71</v>
      </c>
      <c r="B18" s="169"/>
      <c r="C18" s="169"/>
      <c r="D18" s="169"/>
      <c r="E18" s="169"/>
      <c r="F18" s="169"/>
    </row>
    <row r="19" spans="1:8" s="69" customFormat="1" ht="21" customHeight="1">
      <c r="A19" s="113" t="s">
        <v>9</v>
      </c>
      <c r="B19" s="114" t="s">
        <v>10</v>
      </c>
      <c r="C19" s="115" t="s">
        <v>538</v>
      </c>
      <c r="D19" s="115" t="s">
        <v>537</v>
      </c>
      <c r="E19" s="115" t="s">
        <v>539</v>
      </c>
      <c r="F19" s="114" t="s">
        <v>17</v>
      </c>
      <c r="G19" s="112"/>
      <c r="H19" s="112"/>
    </row>
    <row r="20" spans="1:5" ht="12.75" customHeight="1">
      <c r="A20" s="160">
        <v>20070191</v>
      </c>
      <c r="B20" s="62" t="s">
        <v>212</v>
      </c>
      <c r="C20" s="75">
        <v>300000</v>
      </c>
      <c r="D20" s="75">
        <v>300000</v>
      </c>
      <c r="E20" s="75">
        <v>300000</v>
      </c>
    </row>
    <row r="21" spans="1:5" ht="12.75" customHeight="1">
      <c r="A21" s="55">
        <v>20190154</v>
      </c>
      <c r="B21" s="23" t="s">
        <v>365</v>
      </c>
      <c r="C21" s="75">
        <v>600000</v>
      </c>
      <c r="D21" s="75"/>
      <c r="E21" s="75"/>
    </row>
    <row r="22" spans="1:5" ht="12.75" customHeight="1">
      <c r="A22" s="160">
        <v>20190156</v>
      </c>
      <c r="B22" s="63" t="s">
        <v>366</v>
      </c>
      <c r="C22" s="75">
        <v>250000</v>
      </c>
      <c r="D22" s="75">
        <v>250000</v>
      </c>
      <c r="E22" s="75">
        <v>250000</v>
      </c>
    </row>
    <row r="23" spans="1:5" ht="12.75" customHeight="1">
      <c r="A23" s="55"/>
      <c r="B23" s="23"/>
      <c r="C23" s="78"/>
      <c r="D23" s="78"/>
      <c r="E23" s="78"/>
    </row>
    <row r="24" spans="2:5" ht="12.75" customHeight="1">
      <c r="B24" s="4" t="s">
        <v>26</v>
      </c>
      <c r="C24" s="74">
        <f>SUM(C20:C23)</f>
        <v>1150000</v>
      </c>
      <c r="D24" s="74">
        <f>SUM(D20:D23)</f>
        <v>550000</v>
      </c>
      <c r="E24" s="74">
        <f>SUM(E20:E23)</f>
        <v>550000</v>
      </c>
    </row>
    <row r="25" spans="2:5" ht="12.75" customHeight="1">
      <c r="B25" s="4" t="s">
        <v>49</v>
      </c>
      <c r="C25" s="74"/>
      <c r="D25" s="74"/>
      <c r="E25" s="74"/>
    </row>
    <row r="26" spans="2:5" ht="12.75" customHeight="1">
      <c r="B26" s="12" t="s">
        <v>2</v>
      </c>
      <c r="C26" s="75">
        <v>100000</v>
      </c>
      <c r="D26" s="75">
        <v>100000</v>
      </c>
      <c r="E26" s="75">
        <v>100000</v>
      </c>
    </row>
    <row r="27" spans="2:5" ht="12.75" customHeight="1">
      <c r="B27" s="12" t="s">
        <v>660</v>
      </c>
      <c r="C27" s="75">
        <v>5000000</v>
      </c>
      <c r="D27" s="75">
        <v>5000000</v>
      </c>
      <c r="E27" s="75">
        <v>5000000</v>
      </c>
    </row>
    <row r="28" spans="2:5" ht="12.75" customHeight="1">
      <c r="B28" s="12" t="s">
        <v>661</v>
      </c>
      <c r="C28" s="75">
        <v>5000000</v>
      </c>
      <c r="D28" s="75">
        <v>5000000</v>
      </c>
      <c r="E28" s="75">
        <v>5000000</v>
      </c>
    </row>
    <row r="29" spans="2:5" ht="12.75" customHeight="1">
      <c r="B29" s="12"/>
      <c r="C29" s="78"/>
      <c r="D29" s="79"/>
      <c r="E29" s="79"/>
    </row>
    <row r="30" spans="2:5" ht="12.75" customHeight="1">
      <c r="B30" s="4" t="s">
        <v>39</v>
      </c>
      <c r="C30" s="74">
        <f>SUM(C24:C29)</f>
        <v>11250000</v>
      </c>
      <c r="D30" s="74">
        <f>SUM(D24:D29)</f>
        <v>10650000</v>
      </c>
      <c r="E30" s="74">
        <f>SUM(E24:E29)</f>
        <v>10650000</v>
      </c>
    </row>
    <row r="31" spans="2:5" ht="12.75" customHeight="1">
      <c r="B31" s="4"/>
      <c r="C31" s="74"/>
      <c r="D31" s="74"/>
      <c r="E31" s="74"/>
    </row>
    <row r="32" spans="1:6" ht="12.75">
      <c r="A32" s="166" t="s">
        <v>72</v>
      </c>
      <c r="B32" s="169"/>
      <c r="C32" s="169"/>
      <c r="D32" s="169"/>
      <c r="E32" s="169"/>
      <c r="F32" s="169"/>
    </row>
    <row r="33" spans="1:8" s="69" customFormat="1" ht="21" customHeight="1">
      <c r="A33" s="113" t="s">
        <v>9</v>
      </c>
      <c r="B33" s="114" t="s">
        <v>10</v>
      </c>
      <c r="C33" s="115" t="s">
        <v>538</v>
      </c>
      <c r="D33" s="115" t="s">
        <v>537</v>
      </c>
      <c r="E33" s="115" t="s">
        <v>539</v>
      </c>
      <c r="F33" s="114" t="s">
        <v>17</v>
      </c>
      <c r="G33" s="112"/>
      <c r="H33" s="112"/>
    </row>
    <row r="34" spans="1:5" ht="12.75" customHeight="1">
      <c r="A34" s="152">
        <v>19980266</v>
      </c>
      <c r="B34" s="35" t="s">
        <v>123</v>
      </c>
      <c r="C34" s="75"/>
      <c r="D34" s="75">
        <v>700000</v>
      </c>
      <c r="E34" s="75"/>
    </row>
    <row r="35" spans="1:5" ht="12.75" customHeight="1">
      <c r="A35" s="152">
        <v>19980285</v>
      </c>
      <c r="B35" s="35" t="s">
        <v>124</v>
      </c>
      <c r="C35" s="75">
        <v>3000000</v>
      </c>
      <c r="D35" s="75">
        <v>5000000</v>
      </c>
      <c r="E35" s="75">
        <v>2000000</v>
      </c>
    </row>
    <row r="36" spans="1:5" ht="12.75" customHeight="1">
      <c r="A36" s="152">
        <v>20030471</v>
      </c>
      <c r="B36" s="35" t="s">
        <v>157</v>
      </c>
      <c r="C36" s="75">
        <v>1500000</v>
      </c>
      <c r="D36" s="75">
        <v>2250000</v>
      </c>
      <c r="E36" s="75">
        <v>2250000</v>
      </c>
    </row>
    <row r="37" spans="1:5" ht="12.75" customHeight="1">
      <c r="A37" s="152">
        <v>20042993</v>
      </c>
      <c r="B37" s="35" t="s">
        <v>170</v>
      </c>
      <c r="C37" s="75">
        <v>500000</v>
      </c>
      <c r="D37" s="75">
        <v>500000</v>
      </c>
      <c r="E37" s="75">
        <v>500000</v>
      </c>
    </row>
    <row r="38" spans="1:4" ht="12.75" customHeight="1">
      <c r="A38" s="152">
        <v>20060020</v>
      </c>
      <c r="B38" s="35" t="s">
        <v>186</v>
      </c>
      <c r="C38" s="75">
        <v>600000</v>
      </c>
      <c r="D38" s="75"/>
    </row>
    <row r="39" spans="1:5" ht="12.75" customHeight="1">
      <c r="A39" s="152">
        <v>20060110</v>
      </c>
      <c r="B39" s="35" t="s">
        <v>193</v>
      </c>
      <c r="C39" s="75"/>
      <c r="D39" s="75">
        <v>500000</v>
      </c>
      <c r="E39" s="75">
        <v>500000</v>
      </c>
    </row>
    <row r="40" spans="1:5" ht="12.75" customHeight="1">
      <c r="A40" s="152">
        <v>20100120</v>
      </c>
      <c r="B40" s="35" t="s">
        <v>485</v>
      </c>
      <c r="C40" s="75"/>
      <c r="D40" s="75">
        <v>750000</v>
      </c>
      <c r="E40" s="75"/>
    </row>
    <row r="41" spans="1:5" ht="12.75" customHeight="1">
      <c r="A41" s="152">
        <v>20100122</v>
      </c>
      <c r="B41" s="35" t="s">
        <v>234</v>
      </c>
      <c r="C41" s="75">
        <v>454545</v>
      </c>
      <c r="D41" s="75">
        <v>625000</v>
      </c>
      <c r="E41" s="75">
        <v>714285</v>
      </c>
    </row>
    <row r="42" spans="1:5" ht="12.75" customHeight="1">
      <c r="A42" s="152">
        <v>20190198</v>
      </c>
      <c r="B42" s="35" t="s">
        <v>396</v>
      </c>
      <c r="C42" s="75">
        <v>1000000</v>
      </c>
      <c r="D42" s="75">
        <v>1000000</v>
      </c>
      <c r="E42" s="75"/>
    </row>
    <row r="43" spans="1:7" ht="12.75" customHeight="1">
      <c r="A43" s="55"/>
      <c r="B43" s="23"/>
      <c r="C43" s="78"/>
      <c r="D43" s="78"/>
      <c r="E43" s="78"/>
      <c r="G43" s="12"/>
    </row>
    <row r="44" spans="2:5" ht="12.75" customHeight="1">
      <c r="B44" s="4" t="s">
        <v>26</v>
      </c>
      <c r="C44" s="74">
        <f>SUM(C34:C43)</f>
        <v>7054545</v>
      </c>
      <c r="D44" s="74">
        <f>SUM(D34:D43)</f>
        <v>11325000</v>
      </c>
      <c r="E44" s="74">
        <f>SUM(E34:E43)</f>
        <v>5964285</v>
      </c>
    </row>
    <row r="45" spans="2:5" ht="12.75" customHeight="1">
      <c r="B45" s="4" t="s">
        <v>49</v>
      </c>
      <c r="C45" s="74"/>
      <c r="D45" s="74"/>
      <c r="E45" s="74"/>
    </row>
    <row r="46" spans="2:5" ht="12.75" customHeight="1">
      <c r="B46" s="12" t="s">
        <v>2</v>
      </c>
      <c r="C46" s="75">
        <v>100000</v>
      </c>
      <c r="D46" s="75">
        <v>100000</v>
      </c>
      <c r="E46" s="75">
        <v>100000</v>
      </c>
    </row>
    <row r="47" spans="2:5" ht="12.75" customHeight="1">
      <c r="B47" s="12"/>
      <c r="C47" s="78"/>
      <c r="D47" s="79"/>
      <c r="E47" s="79"/>
    </row>
    <row r="48" spans="2:5" ht="12.75" customHeight="1">
      <c r="B48" s="4" t="s">
        <v>39</v>
      </c>
      <c r="C48" s="74">
        <f>SUM(C44:C47)</f>
        <v>7154545</v>
      </c>
      <c r="D48" s="74">
        <f>SUM(D44:D47)</f>
        <v>11425000</v>
      </c>
      <c r="E48" s="74">
        <f>SUM(E44:E47)</f>
        <v>6064285</v>
      </c>
    </row>
    <row r="50" spans="1:6" ht="12.75">
      <c r="A50" s="166" t="s">
        <v>73</v>
      </c>
      <c r="B50" s="169"/>
      <c r="C50" s="169"/>
      <c r="D50" s="169"/>
      <c r="E50" s="169"/>
      <c r="F50" s="169"/>
    </row>
    <row r="51" spans="1:8" s="69" customFormat="1" ht="21" customHeight="1">
      <c r="A51" s="113" t="s">
        <v>9</v>
      </c>
      <c r="B51" s="114" t="s">
        <v>10</v>
      </c>
      <c r="C51" s="115" t="s">
        <v>538</v>
      </c>
      <c r="D51" s="115" t="s">
        <v>537</v>
      </c>
      <c r="E51" s="115" t="s">
        <v>539</v>
      </c>
      <c r="F51" s="114" t="s">
        <v>17</v>
      </c>
      <c r="G51" s="112"/>
      <c r="H51" s="112"/>
    </row>
    <row r="52" spans="1:5" ht="12.75" customHeight="1">
      <c r="A52" s="55">
        <v>19930264</v>
      </c>
      <c r="B52" s="23" t="s">
        <v>102</v>
      </c>
      <c r="C52" s="75">
        <v>314324</v>
      </c>
      <c r="D52" s="75">
        <v>5927392</v>
      </c>
      <c r="E52" s="75">
        <v>695648</v>
      </c>
    </row>
    <row r="53" spans="1:5" ht="12.75" customHeight="1">
      <c r="A53" s="152">
        <v>20030471</v>
      </c>
      <c r="B53" s="35" t="s">
        <v>157</v>
      </c>
      <c r="C53" s="75">
        <v>1500000</v>
      </c>
      <c r="D53" s="75">
        <v>2250000</v>
      </c>
      <c r="E53" s="75">
        <v>2250000</v>
      </c>
    </row>
    <row r="54" spans="1:4" ht="12.75" customHeight="1">
      <c r="A54" s="152">
        <v>20050286</v>
      </c>
      <c r="B54" s="35" t="s">
        <v>67</v>
      </c>
      <c r="C54" s="75">
        <v>3000000</v>
      </c>
      <c r="D54" s="75"/>
    </row>
    <row r="55" spans="1:7" ht="11.25">
      <c r="A55" s="152">
        <v>20120045</v>
      </c>
      <c r="B55" s="35" t="s">
        <v>243</v>
      </c>
      <c r="C55" s="75"/>
      <c r="D55" s="75">
        <v>8000000</v>
      </c>
      <c r="E55" s="75"/>
      <c r="G55" s="92"/>
    </row>
    <row r="56" spans="1:7" ht="12.75" customHeight="1">
      <c r="A56" s="152">
        <v>20120047</v>
      </c>
      <c r="B56" s="35" t="s">
        <v>244</v>
      </c>
      <c r="C56" s="75">
        <v>8946240</v>
      </c>
      <c r="D56" s="75">
        <v>21383230</v>
      </c>
      <c r="E56" s="75">
        <v>22000000</v>
      </c>
      <c r="G56" s="91"/>
    </row>
    <row r="57" spans="1:4" ht="12.75" customHeight="1">
      <c r="A57" s="160">
        <v>20140003</v>
      </c>
      <c r="B57" s="63" t="s">
        <v>253</v>
      </c>
      <c r="C57" s="76"/>
      <c r="D57" s="80">
        <v>2000000</v>
      </c>
    </row>
    <row r="58" spans="1:5" ht="12.75" customHeight="1">
      <c r="A58" s="55">
        <v>20170022</v>
      </c>
      <c r="B58" s="23" t="s">
        <v>266</v>
      </c>
      <c r="C58" s="75">
        <v>2925000</v>
      </c>
      <c r="D58" s="75"/>
      <c r="E58" s="75"/>
    </row>
    <row r="59" spans="1:5" ht="12.75" customHeight="1">
      <c r="A59" s="160">
        <v>20170108</v>
      </c>
      <c r="B59" s="63" t="s">
        <v>281</v>
      </c>
      <c r="C59" s="75">
        <v>4703440</v>
      </c>
      <c r="D59" s="75">
        <v>3783780</v>
      </c>
      <c r="E59" s="75">
        <v>16000000</v>
      </c>
    </row>
    <row r="60" spans="1:5" ht="12.75" customHeight="1">
      <c r="A60" s="152">
        <v>20170109</v>
      </c>
      <c r="B60" s="35" t="s">
        <v>282</v>
      </c>
      <c r="C60" s="75">
        <v>1333340</v>
      </c>
      <c r="D60" s="76">
        <v>1923770</v>
      </c>
      <c r="E60" s="76">
        <v>8000000</v>
      </c>
    </row>
    <row r="61" spans="1:5" ht="12.75" customHeight="1">
      <c r="A61" s="55">
        <v>20170110</v>
      </c>
      <c r="B61" s="23" t="s">
        <v>283</v>
      </c>
      <c r="C61" s="75">
        <v>7709540</v>
      </c>
      <c r="D61" s="75">
        <v>1685570</v>
      </c>
      <c r="E61" s="75">
        <v>12000000</v>
      </c>
    </row>
    <row r="62" spans="1:5" ht="12.75" customHeight="1">
      <c r="A62" s="161"/>
      <c r="B62" s="97"/>
      <c r="C62" s="78"/>
      <c r="D62" s="78"/>
      <c r="E62" s="78"/>
    </row>
    <row r="63" spans="2:5" ht="12.75" customHeight="1">
      <c r="B63" s="4" t="s">
        <v>26</v>
      </c>
      <c r="C63" s="74">
        <f>SUM(C52:C62)</f>
        <v>30431884</v>
      </c>
      <c r="D63" s="74">
        <f>SUM(D52:D62)</f>
        <v>46953742</v>
      </c>
      <c r="E63" s="74">
        <f>SUM(E52:E62)</f>
        <v>60945648</v>
      </c>
    </row>
    <row r="64" spans="2:5" ht="12.75" customHeight="1">
      <c r="B64" s="4" t="s">
        <v>49</v>
      </c>
      <c r="C64" s="74"/>
      <c r="D64" s="74"/>
      <c r="E64" s="74"/>
    </row>
    <row r="65" spans="2:5" ht="12.75" customHeight="1">
      <c r="B65" s="12" t="s">
        <v>2</v>
      </c>
      <c r="C65" s="75">
        <v>100000</v>
      </c>
      <c r="D65" s="75">
        <v>100000</v>
      </c>
      <c r="E65" s="75">
        <v>100000</v>
      </c>
    </row>
    <row r="66" ht="12.75" customHeight="1">
      <c r="B66" s="17"/>
    </row>
    <row r="67" spans="2:6" ht="11.25">
      <c r="B67" s="17"/>
      <c r="C67" s="75"/>
      <c r="F67" s="110"/>
    </row>
    <row r="68" spans="2:5" ht="12.75" customHeight="1">
      <c r="B68" s="12"/>
      <c r="C68" s="78"/>
      <c r="D68" s="79"/>
      <c r="E68" s="79"/>
    </row>
    <row r="69" spans="2:5" ht="12.75" customHeight="1">
      <c r="B69" s="4" t="s">
        <v>39</v>
      </c>
      <c r="C69" s="74">
        <f>SUM(C63:C68)</f>
        <v>30531884</v>
      </c>
      <c r="D69" s="74">
        <f>SUM(D63:D68)</f>
        <v>47053742</v>
      </c>
      <c r="E69" s="74">
        <f>SUM(E63:E68)</f>
        <v>61045648</v>
      </c>
    </row>
    <row r="70" spans="2:5" ht="12.75" customHeight="1">
      <c r="B70" s="4"/>
      <c r="C70" s="74"/>
      <c r="D70" s="74"/>
      <c r="E70" s="74"/>
    </row>
    <row r="71" spans="1:6" ht="11.25">
      <c r="A71" s="166" t="s">
        <v>74</v>
      </c>
      <c r="B71" s="166"/>
      <c r="C71" s="166"/>
      <c r="D71" s="166"/>
      <c r="E71" s="166"/>
      <c r="F71" s="166"/>
    </row>
    <row r="72" spans="1:8" s="69" customFormat="1" ht="21" customHeight="1">
      <c r="A72" s="113" t="s">
        <v>9</v>
      </c>
      <c r="B72" s="114" t="s">
        <v>10</v>
      </c>
      <c r="C72" s="115" t="s">
        <v>538</v>
      </c>
      <c r="D72" s="115" t="s">
        <v>537</v>
      </c>
      <c r="E72" s="115" t="s">
        <v>539</v>
      </c>
      <c r="F72" s="114" t="s">
        <v>17</v>
      </c>
      <c r="G72" s="112"/>
      <c r="H72" s="112"/>
    </row>
    <row r="73" spans="1:5" ht="12.75" customHeight="1">
      <c r="A73" s="160">
        <v>20000175</v>
      </c>
      <c r="B73" s="62" t="s">
        <v>138</v>
      </c>
      <c r="C73" s="81">
        <v>2200000</v>
      </c>
      <c r="D73" s="81">
        <v>2200000</v>
      </c>
      <c r="E73" s="81">
        <v>2200000</v>
      </c>
    </row>
    <row r="74" spans="1:5" ht="12.75" customHeight="1">
      <c r="A74" s="160">
        <v>20030074</v>
      </c>
      <c r="B74" s="62" t="s">
        <v>149</v>
      </c>
      <c r="C74" s="75">
        <v>250000</v>
      </c>
      <c r="D74" s="81">
        <v>500000</v>
      </c>
      <c r="E74" s="81">
        <v>2250000</v>
      </c>
    </row>
    <row r="75" spans="1:5" ht="12.75" customHeight="1">
      <c r="A75" s="160">
        <v>20060113</v>
      </c>
      <c r="B75" s="62" t="s">
        <v>194</v>
      </c>
      <c r="C75" s="82">
        <v>8500000</v>
      </c>
      <c r="D75" s="75">
        <v>5000000</v>
      </c>
      <c r="E75" s="75"/>
    </row>
    <row r="76" spans="1:5" ht="12.75" customHeight="1">
      <c r="A76" s="162">
        <v>20120045</v>
      </c>
      <c r="B76" s="65" t="s">
        <v>243</v>
      </c>
      <c r="C76" s="81"/>
      <c r="D76" s="81"/>
      <c r="E76" s="76">
        <v>4000000</v>
      </c>
    </row>
    <row r="77" spans="1:5" ht="12.75" customHeight="1">
      <c r="A77" s="152">
        <v>20182557</v>
      </c>
      <c r="B77" s="35" t="s">
        <v>509</v>
      </c>
      <c r="C77" s="75"/>
      <c r="D77" s="80">
        <v>5000000</v>
      </c>
      <c r="E77" s="80">
        <v>6000000</v>
      </c>
    </row>
    <row r="78" spans="1:7" ht="12.75" customHeight="1">
      <c r="A78" s="55"/>
      <c r="B78" s="23"/>
      <c r="C78" s="78"/>
      <c r="D78" s="78"/>
      <c r="E78" s="78"/>
      <c r="G78" s="12"/>
    </row>
    <row r="79" spans="2:5" ht="12.75" customHeight="1">
      <c r="B79" s="4" t="s">
        <v>26</v>
      </c>
      <c r="C79" s="74">
        <f>SUM(C73:C78)</f>
        <v>10950000</v>
      </c>
      <c r="D79" s="74">
        <f>SUM(D73:D78)</f>
        <v>12700000</v>
      </c>
      <c r="E79" s="74">
        <f>SUM(E73:E78)</f>
        <v>14450000</v>
      </c>
    </row>
    <row r="80" spans="2:5" ht="12.75" customHeight="1">
      <c r="B80" s="4" t="s">
        <v>49</v>
      </c>
      <c r="C80" s="74"/>
      <c r="D80" s="74"/>
      <c r="E80" s="74"/>
    </row>
    <row r="81" spans="2:5" ht="12.75" customHeight="1">
      <c r="B81" s="12" t="s">
        <v>2</v>
      </c>
      <c r="C81" s="75">
        <v>100000</v>
      </c>
      <c r="D81" s="75">
        <v>100000</v>
      </c>
      <c r="E81" s="75">
        <v>100000</v>
      </c>
    </row>
    <row r="82" spans="2:5" ht="12.75" customHeight="1">
      <c r="B82" s="12" t="s">
        <v>658</v>
      </c>
      <c r="C82" s="75">
        <v>5000000</v>
      </c>
      <c r="D82" s="75">
        <v>5000000</v>
      </c>
      <c r="E82" s="75">
        <v>2000000</v>
      </c>
    </row>
    <row r="83" spans="2:5" ht="12.75" customHeight="1">
      <c r="B83" s="12" t="s">
        <v>669</v>
      </c>
      <c r="C83" s="75">
        <v>3229556</v>
      </c>
      <c r="D83" s="75">
        <v>5223660</v>
      </c>
      <c r="E83" s="75">
        <v>4000000</v>
      </c>
    </row>
    <row r="84" spans="2:5" ht="12.75" customHeight="1">
      <c r="B84" s="12"/>
      <c r="C84" s="78"/>
      <c r="D84" s="79"/>
      <c r="E84" s="79"/>
    </row>
    <row r="85" spans="2:5" ht="12.75" customHeight="1">
      <c r="B85" s="4" t="s">
        <v>39</v>
      </c>
      <c r="C85" s="74">
        <f>SUM(C79:C84)</f>
        <v>19279556</v>
      </c>
      <c r="D85" s="74">
        <f>SUM(D79:D84)</f>
        <v>23023660</v>
      </c>
      <c r="E85" s="74">
        <f>SUM(E79:E84)</f>
        <v>20550000</v>
      </c>
    </row>
    <row r="87" spans="1:6" ht="11.25">
      <c r="A87" s="166" t="s">
        <v>75</v>
      </c>
      <c r="B87" s="166"/>
      <c r="C87" s="166"/>
      <c r="D87" s="166"/>
      <c r="E87" s="166"/>
      <c r="F87" s="166"/>
    </row>
    <row r="88" spans="1:8" s="69" customFormat="1" ht="21" customHeight="1">
      <c r="A88" s="113" t="s">
        <v>9</v>
      </c>
      <c r="B88" s="114" t="s">
        <v>10</v>
      </c>
      <c r="C88" s="115" t="s">
        <v>538</v>
      </c>
      <c r="D88" s="115" t="s">
        <v>537</v>
      </c>
      <c r="E88" s="115" t="s">
        <v>539</v>
      </c>
      <c r="F88" s="114" t="s">
        <v>17</v>
      </c>
      <c r="G88" s="112"/>
      <c r="H88" s="112"/>
    </row>
    <row r="89" spans="1:5" ht="12.75" customHeight="1">
      <c r="A89" s="55">
        <v>19990144</v>
      </c>
      <c r="B89" s="23" t="s">
        <v>130</v>
      </c>
      <c r="C89" s="75">
        <v>2000000</v>
      </c>
      <c r="D89" s="75">
        <v>2000000</v>
      </c>
      <c r="E89" s="75">
        <v>2000000</v>
      </c>
    </row>
    <row r="90" spans="1:5" ht="12.75" customHeight="1">
      <c r="A90" s="55">
        <v>20042993</v>
      </c>
      <c r="B90" s="23" t="s">
        <v>170</v>
      </c>
      <c r="C90" s="75">
        <v>500000</v>
      </c>
      <c r="D90" s="75">
        <v>500000</v>
      </c>
      <c r="E90" s="75">
        <v>500000</v>
      </c>
    </row>
    <row r="91" spans="1:4" ht="12.75" customHeight="1">
      <c r="A91" s="152">
        <v>20060020</v>
      </c>
      <c r="B91" s="35" t="s">
        <v>186</v>
      </c>
      <c r="C91" s="75">
        <v>500000</v>
      </c>
      <c r="D91" s="75"/>
    </row>
    <row r="92" spans="1:5" ht="12.75" customHeight="1">
      <c r="A92" s="55">
        <v>20090039</v>
      </c>
      <c r="B92" s="23" t="s">
        <v>227</v>
      </c>
      <c r="C92" s="75">
        <v>1000000</v>
      </c>
      <c r="D92" s="75">
        <v>1500000</v>
      </c>
      <c r="E92" s="75">
        <v>2000000</v>
      </c>
    </row>
    <row r="93" spans="1:5" ht="12.75" customHeight="1">
      <c r="A93" s="55">
        <v>20100120</v>
      </c>
      <c r="B93" s="23" t="s">
        <v>485</v>
      </c>
      <c r="C93" s="75"/>
      <c r="D93" s="75">
        <v>750000</v>
      </c>
      <c r="E93" s="75"/>
    </row>
    <row r="94" spans="1:5" ht="12.75" customHeight="1">
      <c r="A94" s="55">
        <v>20100122</v>
      </c>
      <c r="B94" s="23" t="s">
        <v>234</v>
      </c>
      <c r="C94" s="75">
        <v>454550</v>
      </c>
      <c r="D94" s="75">
        <v>625000</v>
      </c>
      <c r="E94" s="75">
        <v>714285</v>
      </c>
    </row>
    <row r="95" spans="1:7" ht="12.75" customHeight="1">
      <c r="A95" s="55"/>
      <c r="B95" s="23"/>
      <c r="C95" s="78"/>
      <c r="D95" s="78"/>
      <c r="E95" s="78"/>
      <c r="G95" s="72"/>
    </row>
    <row r="96" spans="2:5" ht="12.75" customHeight="1">
      <c r="B96" s="4" t="s">
        <v>26</v>
      </c>
      <c r="C96" s="74">
        <f>SUM(C89:C95)</f>
        <v>4454550</v>
      </c>
      <c r="D96" s="74">
        <f>SUM(D89:D95)</f>
        <v>5375000</v>
      </c>
      <c r="E96" s="74">
        <f>SUM(E89:E95)</f>
        <v>5214285</v>
      </c>
    </row>
    <row r="97" spans="2:5" ht="12.75" customHeight="1">
      <c r="B97" s="4" t="s">
        <v>49</v>
      </c>
      <c r="C97" s="74"/>
      <c r="D97" s="74"/>
      <c r="E97" s="74"/>
    </row>
    <row r="98" spans="2:5" ht="12.75" customHeight="1">
      <c r="B98" s="12" t="s">
        <v>2</v>
      </c>
      <c r="C98" s="75">
        <v>100000</v>
      </c>
      <c r="D98" s="75">
        <v>100000</v>
      </c>
      <c r="E98" s="75">
        <v>100000</v>
      </c>
    </row>
    <row r="99" spans="2:5" ht="12.75" customHeight="1">
      <c r="B99" s="12"/>
      <c r="C99" s="78"/>
      <c r="D99" s="79"/>
      <c r="E99" s="79"/>
    </row>
    <row r="100" spans="2:5" ht="12.75" customHeight="1">
      <c r="B100" s="4" t="s">
        <v>39</v>
      </c>
      <c r="C100" s="74">
        <f>SUM(C96:C99)</f>
        <v>4554550</v>
      </c>
      <c r="D100" s="74">
        <f>SUM(D96:D99)</f>
        <v>5475000</v>
      </c>
      <c r="E100" s="74">
        <f>SUM(E96:E99)</f>
        <v>5314285</v>
      </c>
    </row>
    <row r="103" spans="1:6" ht="11.25">
      <c r="A103" s="166" t="s">
        <v>76</v>
      </c>
      <c r="B103" s="166"/>
      <c r="C103" s="166"/>
      <c r="D103" s="166"/>
      <c r="E103" s="166"/>
      <c r="F103" s="166"/>
    </row>
    <row r="104" spans="1:8" s="69" customFormat="1" ht="21" customHeight="1">
      <c r="A104" s="113" t="s">
        <v>9</v>
      </c>
      <c r="B104" s="114" t="s">
        <v>10</v>
      </c>
      <c r="C104" s="115" t="s">
        <v>538</v>
      </c>
      <c r="D104" s="115" t="s">
        <v>537</v>
      </c>
      <c r="E104" s="115" t="s">
        <v>539</v>
      </c>
      <c r="F104" s="114" t="s">
        <v>17</v>
      </c>
      <c r="G104" s="112"/>
      <c r="H104" s="112"/>
    </row>
    <row r="105" spans="1:5" ht="12.75" customHeight="1">
      <c r="A105" s="55">
        <v>19970061</v>
      </c>
      <c r="B105" s="23" t="s">
        <v>117</v>
      </c>
      <c r="C105" s="75">
        <v>1000000</v>
      </c>
      <c r="D105" s="75">
        <v>1000000</v>
      </c>
      <c r="E105" s="75">
        <v>1000000</v>
      </c>
    </row>
    <row r="106" spans="1:5" ht="12.75" customHeight="1">
      <c r="A106" s="55">
        <v>20030074</v>
      </c>
      <c r="B106" s="23" t="s">
        <v>149</v>
      </c>
      <c r="C106" s="75">
        <v>250000</v>
      </c>
      <c r="D106" s="75">
        <v>500000</v>
      </c>
      <c r="E106" s="75">
        <v>2250000</v>
      </c>
    </row>
    <row r="107" spans="1:5" ht="12.75" customHeight="1">
      <c r="A107" s="55">
        <v>20100122</v>
      </c>
      <c r="B107" s="23" t="s">
        <v>234</v>
      </c>
      <c r="C107" s="75"/>
      <c r="D107" s="80">
        <v>625000</v>
      </c>
      <c r="E107" s="80">
        <v>714285</v>
      </c>
    </row>
    <row r="108" spans="1:7" ht="12" customHeight="1">
      <c r="A108" s="55"/>
      <c r="B108" s="23"/>
      <c r="C108" s="78"/>
      <c r="D108" s="77"/>
      <c r="E108" s="77"/>
      <c r="G108" s="98"/>
    </row>
    <row r="109" spans="2:5" ht="12.75" customHeight="1">
      <c r="B109" s="4" t="s">
        <v>26</v>
      </c>
      <c r="C109" s="74">
        <f>SUM(C105:C108)</f>
        <v>1250000</v>
      </c>
      <c r="D109" s="74">
        <f>SUM(D105:D108)</f>
        <v>2125000</v>
      </c>
      <c r="E109" s="74">
        <f>SUM(E105:E108)</f>
        <v>3964285</v>
      </c>
    </row>
    <row r="110" spans="2:5" ht="12.75" customHeight="1">
      <c r="B110" s="4" t="s">
        <v>49</v>
      </c>
      <c r="C110" s="74"/>
      <c r="D110" s="74"/>
      <c r="E110" s="74"/>
    </row>
    <row r="111" spans="2:5" ht="12.75" customHeight="1">
      <c r="B111" s="12" t="s">
        <v>2</v>
      </c>
      <c r="C111" s="75">
        <v>100000</v>
      </c>
      <c r="D111" s="75">
        <v>100000</v>
      </c>
      <c r="E111" s="75">
        <v>100000</v>
      </c>
    </row>
    <row r="112" ht="12.75" customHeight="1">
      <c r="B112" s="17"/>
    </row>
    <row r="113" ht="12.75" customHeight="1">
      <c r="B113" s="17"/>
    </row>
    <row r="114" spans="2:5" ht="12.75" customHeight="1">
      <c r="B114" s="12"/>
      <c r="C114" s="78"/>
      <c r="D114" s="79"/>
      <c r="E114" s="79"/>
    </row>
    <row r="115" spans="2:5" ht="12.75" customHeight="1">
      <c r="B115" s="4" t="s">
        <v>39</v>
      </c>
      <c r="C115" s="74">
        <f>SUM(C109:C114)</f>
        <v>1350000</v>
      </c>
      <c r="D115" s="74">
        <f>SUM(D109:D114)</f>
        <v>2225000</v>
      </c>
      <c r="E115" s="74">
        <f>SUM(E109:E114)</f>
        <v>4064285</v>
      </c>
    </row>
    <row r="116" ht="11.25"/>
    <row r="117" spans="1:6" ht="11.25">
      <c r="A117" s="166" t="s">
        <v>77</v>
      </c>
      <c r="B117" s="166"/>
      <c r="C117" s="166"/>
      <c r="D117" s="166"/>
      <c r="E117" s="166"/>
      <c r="F117" s="166"/>
    </row>
    <row r="118" spans="1:8" s="69" customFormat="1" ht="21" customHeight="1">
      <c r="A118" s="113" t="s">
        <v>9</v>
      </c>
      <c r="B118" s="114" t="s">
        <v>10</v>
      </c>
      <c r="C118" s="115" t="s">
        <v>538</v>
      </c>
      <c r="D118" s="115" t="s">
        <v>537</v>
      </c>
      <c r="E118" s="115" t="s">
        <v>539</v>
      </c>
      <c r="F118" s="114" t="s">
        <v>17</v>
      </c>
      <c r="G118" s="112"/>
      <c r="H118" s="112"/>
    </row>
    <row r="119" spans="1:5" ht="12.75" customHeight="1">
      <c r="A119" s="55">
        <v>19980323</v>
      </c>
      <c r="B119" s="56" t="s">
        <v>464</v>
      </c>
      <c r="C119" s="75"/>
      <c r="D119" s="75">
        <v>6380000</v>
      </c>
      <c r="E119" s="75"/>
    </row>
    <row r="120" spans="1:5" ht="12.75" customHeight="1">
      <c r="A120" s="55">
        <v>20030658</v>
      </c>
      <c r="B120" s="56" t="s">
        <v>162</v>
      </c>
      <c r="C120" s="75">
        <v>500000</v>
      </c>
      <c r="D120" s="75">
        <v>500000</v>
      </c>
      <c r="E120" s="75">
        <v>500000</v>
      </c>
    </row>
    <row r="121" spans="1:4" ht="12.75" customHeight="1">
      <c r="A121" s="152">
        <v>20060020</v>
      </c>
      <c r="B121" s="35" t="s">
        <v>186</v>
      </c>
      <c r="C121" s="75">
        <v>500000</v>
      </c>
      <c r="D121" s="75"/>
    </row>
    <row r="122" spans="1:5" ht="12.75" customHeight="1">
      <c r="A122" s="55">
        <v>20190176</v>
      </c>
      <c r="B122" s="56" t="s">
        <v>382</v>
      </c>
      <c r="C122" s="75">
        <v>1400000</v>
      </c>
      <c r="D122" s="75"/>
      <c r="E122" s="75"/>
    </row>
    <row r="123" spans="1:7" ht="12.75" customHeight="1">
      <c r="A123" s="55"/>
      <c r="B123" s="23"/>
      <c r="C123" s="78"/>
      <c r="D123" s="78"/>
      <c r="E123" s="78"/>
      <c r="G123" s="12"/>
    </row>
    <row r="124" spans="2:5" ht="12.75" customHeight="1">
      <c r="B124" s="4" t="s">
        <v>26</v>
      </c>
      <c r="C124" s="74">
        <f>SUM(C119:C123)</f>
        <v>2400000</v>
      </c>
      <c r="D124" s="74">
        <f>SUM(D119:D123)</f>
        <v>6880000</v>
      </c>
      <c r="E124" s="74">
        <f>SUM(E119:E123)</f>
        <v>500000</v>
      </c>
    </row>
    <row r="125" spans="2:5" ht="12.75" customHeight="1">
      <c r="B125" s="4" t="s">
        <v>49</v>
      </c>
      <c r="C125" s="74"/>
      <c r="D125" s="74"/>
      <c r="E125" s="74"/>
    </row>
    <row r="126" spans="2:5" ht="12.75" customHeight="1">
      <c r="B126" s="12" t="s">
        <v>2</v>
      </c>
      <c r="C126" s="75">
        <v>100000</v>
      </c>
      <c r="D126" s="75">
        <v>100000</v>
      </c>
      <c r="E126" s="75">
        <v>100000</v>
      </c>
    </row>
    <row r="127" spans="2:5" ht="12.75" customHeight="1">
      <c r="B127" s="8"/>
      <c r="C127" s="83"/>
      <c r="D127" s="75"/>
      <c r="E127" s="75"/>
    </row>
    <row r="128" spans="2:5" ht="12.75" customHeight="1">
      <c r="B128" s="12"/>
      <c r="C128" s="78"/>
      <c r="D128" s="79"/>
      <c r="E128" s="79"/>
    </row>
    <row r="129" spans="2:5" ht="12.75" customHeight="1">
      <c r="B129" s="4" t="s">
        <v>39</v>
      </c>
      <c r="C129" s="74">
        <f>SUM(C124:C128)</f>
        <v>2500000</v>
      </c>
      <c r="D129" s="74">
        <f>SUM(D124:D128)</f>
        <v>6980000</v>
      </c>
      <c r="E129" s="74">
        <f>SUM(E124:E128)</f>
        <v>600000</v>
      </c>
    </row>
    <row r="131" spans="1:6" ht="11.25">
      <c r="A131" s="166" t="s">
        <v>78</v>
      </c>
      <c r="B131" s="166"/>
      <c r="C131" s="166"/>
      <c r="D131" s="166"/>
      <c r="E131" s="166"/>
      <c r="F131" s="166"/>
    </row>
    <row r="132" spans="1:8" s="69" customFormat="1" ht="21" customHeight="1">
      <c r="A132" s="113" t="s">
        <v>9</v>
      </c>
      <c r="B132" s="114" t="s">
        <v>10</v>
      </c>
      <c r="C132" s="115" t="s">
        <v>538</v>
      </c>
      <c r="D132" s="115" t="s">
        <v>537</v>
      </c>
      <c r="E132" s="115" t="s">
        <v>539</v>
      </c>
      <c r="F132" s="114" t="s">
        <v>17</v>
      </c>
      <c r="G132" s="112"/>
      <c r="H132" s="112"/>
    </row>
    <row r="133" spans="1:5" ht="12.75" customHeight="1">
      <c r="A133" s="152">
        <v>20042889</v>
      </c>
      <c r="B133" s="35" t="s">
        <v>166</v>
      </c>
      <c r="C133" s="75">
        <v>1000000</v>
      </c>
      <c r="D133" s="75"/>
      <c r="E133" s="75"/>
    </row>
    <row r="134" spans="1:5" ht="12.75" customHeight="1">
      <c r="A134" s="152">
        <v>20042992</v>
      </c>
      <c r="B134" s="35" t="s">
        <v>169</v>
      </c>
      <c r="C134" s="75">
        <v>2000000</v>
      </c>
      <c r="D134" s="75">
        <v>2000000</v>
      </c>
      <c r="E134" s="75">
        <v>2000000</v>
      </c>
    </row>
    <row r="135" spans="1:7" ht="12.75" customHeight="1">
      <c r="A135" s="161"/>
      <c r="B135" s="23"/>
      <c r="C135" s="78"/>
      <c r="D135" s="78"/>
      <c r="E135" s="78"/>
      <c r="G135" s="72"/>
    </row>
    <row r="136" spans="2:5" ht="12.75" customHeight="1">
      <c r="B136" s="4" t="s">
        <v>26</v>
      </c>
      <c r="C136" s="74">
        <f>SUM(C133:C135)</f>
        <v>3000000</v>
      </c>
      <c r="D136" s="74">
        <f>SUM(D133:D135)</f>
        <v>2000000</v>
      </c>
      <c r="E136" s="74">
        <f>SUM(E133:E135)</f>
        <v>2000000</v>
      </c>
    </row>
    <row r="137" spans="2:5" ht="12.75" customHeight="1">
      <c r="B137" s="4" t="s">
        <v>49</v>
      </c>
      <c r="C137" s="74"/>
      <c r="D137" s="74"/>
      <c r="E137" s="74"/>
    </row>
    <row r="138" spans="2:5" ht="12.75" customHeight="1">
      <c r="B138" s="12" t="s">
        <v>2</v>
      </c>
      <c r="C138" s="75">
        <v>100000</v>
      </c>
      <c r="D138" s="75">
        <v>100000</v>
      </c>
      <c r="E138" s="75">
        <v>100000</v>
      </c>
    </row>
    <row r="139" spans="2:5" ht="12.75" customHeight="1">
      <c r="B139" s="12"/>
      <c r="C139" s="75"/>
      <c r="D139" s="75"/>
      <c r="E139" s="75"/>
    </row>
    <row r="140" spans="2:6" ht="11.25">
      <c r="B140" s="12"/>
      <c r="C140" s="75"/>
      <c r="D140" s="75"/>
      <c r="E140" s="75"/>
      <c r="F140" s="110"/>
    </row>
    <row r="141" spans="3:5" ht="12.75" customHeight="1">
      <c r="C141" s="77"/>
      <c r="D141" s="79"/>
      <c r="E141" s="79"/>
    </row>
    <row r="142" spans="2:5" ht="12.75" customHeight="1">
      <c r="B142" s="4" t="s">
        <v>39</v>
      </c>
      <c r="C142" s="74">
        <f>SUM(C136:C138)</f>
        <v>3100000</v>
      </c>
      <c r="D142" s="74">
        <f>SUM(D136:D138)</f>
        <v>2100000</v>
      </c>
      <c r="E142" s="74">
        <f>SUM(E136:E138)</f>
        <v>2100000</v>
      </c>
    </row>
    <row r="143" spans="2:5" ht="12.75" customHeight="1">
      <c r="B143" s="4"/>
      <c r="C143" s="74"/>
      <c r="D143" s="74"/>
      <c r="E143" s="74"/>
    </row>
    <row r="144" spans="1:6" ht="11.25">
      <c r="A144" s="166" t="s">
        <v>79</v>
      </c>
      <c r="B144" s="166"/>
      <c r="C144" s="166"/>
      <c r="D144" s="166"/>
      <c r="E144" s="166"/>
      <c r="F144" s="166"/>
    </row>
    <row r="145" spans="1:8" s="69" customFormat="1" ht="21" customHeight="1">
      <c r="A145" s="113" t="s">
        <v>9</v>
      </c>
      <c r="B145" s="114" t="s">
        <v>10</v>
      </c>
      <c r="C145" s="115" t="s">
        <v>538</v>
      </c>
      <c r="D145" s="115" t="s">
        <v>537</v>
      </c>
      <c r="E145" s="115" t="s">
        <v>539</v>
      </c>
      <c r="F145" s="114" t="s">
        <v>17</v>
      </c>
      <c r="G145" s="112"/>
      <c r="H145" s="112"/>
    </row>
    <row r="146" spans="1:5" ht="12.75" customHeight="1">
      <c r="A146" s="55">
        <v>19960195</v>
      </c>
      <c r="B146" s="23" t="s">
        <v>115</v>
      </c>
      <c r="C146" s="75">
        <v>1500000</v>
      </c>
      <c r="D146" s="80">
        <v>2000000</v>
      </c>
      <c r="E146" s="80">
        <v>2500000</v>
      </c>
    </row>
    <row r="147" spans="1:5" ht="12.75" customHeight="1">
      <c r="A147" s="55">
        <v>20010362</v>
      </c>
      <c r="B147" s="23" t="s">
        <v>468</v>
      </c>
      <c r="C147" s="75"/>
      <c r="E147" s="80">
        <v>1500000</v>
      </c>
    </row>
    <row r="148" spans="1:5" ht="12.75" customHeight="1">
      <c r="A148" s="55">
        <v>20100122</v>
      </c>
      <c r="B148" s="23" t="s">
        <v>234</v>
      </c>
      <c r="C148" s="75"/>
      <c r="D148" s="80">
        <v>625000</v>
      </c>
      <c r="E148" s="80">
        <v>714285</v>
      </c>
    </row>
    <row r="149" spans="1:4" ht="12.75" customHeight="1">
      <c r="A149" s="55">
        <v>20190053</v>
      </c>
      <c r="B149" s="23" t="s">
        <v>344</v>
      </c>
      <c r="C149" s="75">
        <v>8250000</v>
      </c>
      <c r="D149" s="80">
        <v>750000</v>
      </c>
    </row>
    <row r="150" spans="1:5" ht="12.75" customHeight="1">
      <c r="A150" s="152"/>
      <c r="B150" s="35"/>
      <c r="C150" s="77"/>
      <c r="D150" s="77"/>
      <c r="E150" s="77"/>
    </row>
    <row r="151" spans="2:5" ht="12.75" customHeight="1">
      <c r="B151" s="4" t="s">
        <v>26</v>
      </c>
      <c r="C151" s="74">
        <f>SUM(C146:C150)</f>
        <v>9750000</v>
      </c>
      <c r="D151" s="74">
        <f>SUM(D146:D150)</f>
        <v>3375000</v>
      </c>
      <c r="E151" s="74">
        <f>SUM(E146:E150)</f>
        <v>4714285</v>
      </c>
    </row>
    <row r="152" spans="2:5" ht="12.75" customHeight="1">
      <c r="B152" s="4" t="s">
        <v>49</v>
      </c>
      <c r="C152" s="74"/>
      <c r="D152" s="74"/>
      <c r="E152" s="74"/>
    </row>
    <row r="153" spans="2:5" ht="12.75" customHeight="1">
      <c r="B153" s="12" t="s">
        <v>2</v>
      </c>
      <c r="C153" s="75">
        <v>100000</v>
      </c>
      <c r="D153" s="75">
        <v>100000</v>
      </c>
      <c r="E153" s="75">
        <v>100000</v>
      </c>
    </row>
    <row r="154" ht="12.75" customHeight="1">
      <c r="B154" s="17"/>
    </row>
    <row r="155" spans="2:6" ht="11.25">
      <c r="B155" s="17"/>
      <c r="F155" s="110"/>
    </row>
    <row r="156" spans="2:6" ht="11.25">
      <c r="B156" s="17"/>
      <c r="F156" s="110"/>
    </row>
    <row r="157" spans="2:5" ht="12.75" customHeight="1">
      <c r="B157" s="12"/>
      <c r="C157" s="78"/>
      <c r="D157" s="78"/>
      <c r="E157" s="79"/>
    </row>
    <row r="158" spans="2:5" ht="12.75" customHeight="1">
      <c r="B158" s="4" t="s">
        <v>44</v>
      </c>
      <c r="C158" s="74">
        <f>SUM(C151:C157)</f>
        <v>9850000</v>
      </c>
      <c r="D158" s="74">
        <f>SUM(D151:D157)</f>
        <v>3475000</v>
      </c>
      <c r="E158" s="74">
        <f>SUM(E151:E157)</f>
        <v>4814285</v>
      </c>
    </row>
    <row r="160" spans="1:8" s="69" customFormat="1" ht="11.25">
      <c r="A160" s="167" t="s">
        <v>80</v>
      </c>
      <c r="B160" s="167"/>
      <c r="C160" s="167"/>
      <c r="D160" s="167"/>
      <c r="E160" s="167"/>
      <c r="F160" s="167"/>
      <c r="G160" s="68"/>
      <c r="H160" s="68"/>
    </row>
    <row r="161" spans="1:8" s="69" customFormat="1" ht="21" customHeight="1">
      <c r="A161" s="113" t="s">
        <v>9</v>
      </c>
      <c r="B161" s="114" t="s">
        <v>10</v>
      </c>
      <c r="C161" s="115" t="s">
        <v>538</v>
      </c>
      <c r="D161" s="115" t="s">
        <v>537</v>
      </c>
      <c r="E161" s="115" t="s">
        <v>539</v>
      </c>
      <c r="F161" s="114" t="s">
        <v>17</v>
      </c>
      <c r="G161" s="112"/>
      <c r="H161" s="112"/>
    </row>
    <row r="162" spans="1:5" ht="12.75" customHeight="1">
      <c r="A162" s="55">
        <v>20000172</v>
      </c>
      <c r="B162" s="56" t="s">
        <v>137</v>
      </c>
      <c r="C162" s="82">
        <v>500000</v>
      </c>
      <c r="D162" s="82">
        <v>500000</v>
      </c>
      <c r="E162" s="82">
        <v>500000</v>
      </c>
    </row>
    <row r="163" spans="1:5" ht="12.75" customHeight="1">
      <c r="A163" s="163">
        <v>20100100</v>
      </c>
      <c r="B163" s="21" t="s">
        <v>232</v>
      </c>
      <c r="C163" s="82"/>
      <c r="D163" s="75"/>
      <c r="E163" s="75">
        <v>375000</v>
      </c>
    </row>
    <row r="164" spans="1:5" ht="12.75" customHeight="1">
      <c r="A164" s="55">
        <v>20100122</v>
      </c>
      <c r="B164" s="23" t="s">
        <v>234</v>
      </c>
      <c r="C164" s="75"/>
      <c r="D164" s="75">
        <v>625000</v>
      </c>
      <c r="E164" s="75">
        <v>714285</v>
      </c>
    </row>
    <row r="165" spans="1:5" ht="12.75" customHeight="1">
      <c r="A165" s="55">
        <v>20120045</v>
      </c>
      <c r="B165" s="23" t="s">
        <v>243</v>
      </c>
      <c r="C165" s="75">
        <v>8000000</v>
      </c>
      <c r="D165" s="75"/>
      <c r="E165" s="75"/>
    </row>
    <row r="166" spans="1:5" ht="12.75" customHeight="1">
      <c r="A166" s="55">
        <v>20190053</v>
      </c>
      <c r="B166" s="23" t="s">
        <v>344</v>
      </c>
      <c r="C166" s="75">
        <v>8250000</v>
      </c>
      <c r="D166" s="75">
        <v>750000</v>
      </c>
      <c r="E166" s="75"/>
    </row>
    <row r="167" spans="1:5" ht="12.75" customHeight="1">
      <c r="A167" s="161"/>
      <c r="B167" s="57"/>
      <c r="C167" s="77"/>
      <c r="D167" s="77"/>
      <c r="E167" s="77"/>
    </row>
    <row r="168" spans="2:5" ht="12.75" customHeight="1">
      <c r="B168" s="4" t="s">
        <v>26</v>
      </c>
      <c r="C168" s="74">
        <f>SUM(C162:C167)</f>
        <v>16750000</v>
      </c>
      <c r="D168" s="74">
        <f>SUM(D162:D167)</f>
        <v>1875000</v>
      </c>
      <c r="E168" s="74">
        <f>SUM(E162:E167)</f>
        <v>1589285</v>
      </c>
    </row>
    <row r="169" spans="2:5" ht="12.75" customHeight="1">
      <c r="B169" s="4" t="s">
        <v>49</v>
      </c>
      <c r="C169" s="75"/>
      <c r="D169" s="75"/>
      <c r="E169" s="74"/>
    </row>
    <row r="170" spans="2:5" ht="12.75" customHeight="1">
      <c r="B170" s="12" t="s">
        <v>2</v>
      </c>
      <c r="C170" s="75">
        <v>100000</v>
      </c>
      <c r="D170" s="75">
        <v>100000</v>
      </c>
      <c r="E170" s="75">
        <v>100000</v>
      </c>
    </row>
    <row r="171" ht="12.75" customHeight="1">
      <c r="B171" s="17"/>
    </row>
    <row r="172" spans="2:6" ht="11.25">
      <c r="B172" s="17"/>
      <c r="F172" s="110"/>
    </row>
    <row r="173" ht="12.75" customHeight="1">
      <c r="B173" s="17"/>
    </row>
    <row r="174" spans="2:5" ht="12.75" customHeight="1">
      <c r="B174" s="12"/>
      <c r="C174" s="78"/>
      <c r="D174" s="78"/>
      <c r="E174" s="79"/>
    </row>
    <row r="175" spans="2:5" ht="12.75" customHeight="1">
      <c r="B175" s="1" t="s">
        <v>44</v>
      </c>
      <c r="C175" s="74">
        <f>SUM(C168:C174)</f>
        <v>16850000</v>
      </c>
      <c r="D175" s="74">
        <f>SUM(D168:D174)</f>
        <v>1975000</v>
      </c>
      <c r="E175" s="74">
        <f>SUM(E168:E174)</f>
        <v>1689285</v>
      </c>
    </row>
    <row r="176" spans="4:5" ht="12.75" customHeight="1">
      <c r="D176" s="74"/>
      <c r="E176" s="74"/>
    </row>
    <row r="177" spans="1:6" ht="11.25">
      <c r="A177" s="166" t="s">
        <v>81</v>
      </c>
      <c r="B177" s="166"/>
      <c r="C177" s="166"/>
      <c r="D177" s="166"/>
      <c r="E177" s="166"/>
      <c r="F177" s="166"/>
    </row>
    <row r="178" spans="1:8" s="69" customFormat="1" ht="21" customHeight="1">
      <c r="A178" s="113" t="s">
        <v>9</v>
      </c>
      <c r="B178" s="114" t="s">
        <v>10</v>
      </c>
      <c r="C178" s="115" t="s">
        <v>538</v>
      </c>
      <c r="D178" s="115" t="s">
        <v>537</v>
      </c>
      <c r="E178" s="115" t="s">
        <v>539</v>
      </c>
      <c r="F178" s="114" t="s">
        <v>17</v>
      </c>
      <c r="G178" s="112"/>
      <c r="H178" s="112"/>
    </row>
    <row r="179" spans="1:5" ht="12.75" customHeight="1">
      <c r="A179" s="55">
        <v>19930264</v>
      </c>
      <c r="B179" s="23" t="s">
        <v>102</v>
      </c>
      <c r="C179" s="75">
        <v>3260870</v>
      </c>
      <c r="D179" s="75">
        <v>0</v>
      </c>
      <c r="E179" s="75">
        <v>0</v>
      </c>
    </row>
    <row r="180" spans="1:5" ht="12.75" customHeight="1">
      <c r="A180" s="152">
        <v>20010362</v>
      </c>
      <c r="B180" s="35" t="s">
        <v>468</v>
      </c>
      <c r="C180" s="75"/>
      <c r="D180" s="75"/>
      <c r="E180" s="75">
        <v>1200000</v>
      </c>
    </row>
    <row r="181" spans="1:5" ht="12.75" customHeight="1">
      <c r="A181" s="152">
        <v>20030017</v>
      </c>
      <c r="B181" s="35" t="s">
        <v>147</v>
      </c>
      <c r="C181" s="75">
        <v>750000</v>
      </c>
      <c r="D181" s="75">
        <v>500000</v>
      </c>
      <c r="E181" s="75">
        <v>500000</v>
      </c>
    </row>
    <row r="182" spans="1:5" ht="12.75" customHeight="1">
      <c r="A182" s="152">
        <v>20030472</v>
      </c>
      <c r="B182" s="35" t="s">
        <v>158</v>
      </c>
      <c r="C182" s="75">
        <v>750000</v>
      </c>
      <c r="D182" s="75">
        <v>1000000</v>
      </c>
      <c r="E182" s="75">
        <v>1500000</v>
      </c>
    </row>
    <row r="183" spans="1:5" ht="12.75" customHeight="1">
      <c r="A183" s="152">
        <v>20120059</v>
      </c>
      <c r="B183" s="35" t="s">
        <v>246</v>
      </c>
      <c r="C183" s="75">
        <v>17209960</v>
      </c>
      <c r="D183" s="75">
        <v>920500</v>
      </c>
      <c r="E183" s="75"/>
    </row>
    <row r="184" spans="1:5" ht="12.75" customHeight="1">
      <c r="A184" s="152">
        <v>20170067</v>
      </c>
      <c r="B184" s="35" t="s">
        <v>671</v>
      </c>
      <c r="C184" s="75">
        <v>1264020</v>
      </c>
      <c r="D184" s="75">
        <v>68200</v>
      </c>
      <c r="E184" s="75"/>
    </row>
    <row r="185" spans="1:7" ht="12.75" customHeight="1">
      <c r="A185" s="55">
        <v>20170068</v>
      </c>
      <c r="B185" s="23" t="s">
        <v>672</v>
      </c>
      <c r="C185" s="75">
        <v>1875220</v>
      </c>
      <c r="D185" s="75">
        <v>93760</v>
      </c>
      <c r="E185" s="75"/>
      <c r="G185" s="12"/>
    </row>
    <row r="186" spans="1:5" ht="12.75" customHeight="1">
      <c r="A186" s="55">
        <v>20170071</v>
      </c>
      <c r="B186" s="23" t="s">
        <v>673</v>
      </c>
      <c r="C186" s="75">
        <v>2186460</v>
      </c>
      <c r="D186" s="75">
        <v>109320</v>
      </c>
      <c r="E186" s="75"/>
    </row>
    <row r="187" spans="1:3" ht="12.75" customHeight="1">
      <c r="A187" s="55">
        <v>20190099</v>
      </c>
      <c r="B187" s="23" t="s">
        <v>351</v>
      </c>
      <c r="C187" s="75">
        <v>300000</v>
      </c>
    </row>
    <row r="188" spans="1:7" ht="12.75" customHeight="1">
      <c r="A188" s="161"/>
      <c r="B188" s="23"/>
      <c r="C188" s="78"/>
      <c r="D188" s="77"/>
      <c r="E188" s="77"/>
      <c r="G188" s="12"/>
    </row>
    <row r="189" spans="2:5" ht="12.75" customHeight="1">
      <c r="B189" s="4" t="s">
        <v>26</v>
      </c>
      <c r="C189" s="74">
        <f>SUM(C179:C188)</f>
        <v>27596530</v>
      </c>
      <c r="D189" s="74">
        <f>SUM(D179:D188)</f>
        <v>2691780</v>
      </c>
      <c r="E189" s="74">
        <f>SUM(E179:E188)</f>
        <v>3200000</v>
      </c>
    </row>
    <row r="190" spans="2:5" ht="12.75" customHeight="1">
      <c r="B190" s="4" t="s">
        <v>49</v>
      </c>
      <c r="C190" s="74"/>
      <c r="D190" s="74"/>
      <c r="E190" s="74"/>
    </row>
    <row r="191" spans="2:5" ht="12.75" customHeight="1">
      <c r="B191" s="12" t="s">
        <v>2</v>
      </c>
      <c r="C191" s="75">
        <v>100000</v>
      </c>
      <c r="D191" s="75">
        <v>100000</v>
      </c>
      <c r="E191" s="75">
        <v>100000</v>
      </c>
    </row>
    <row r="192" spans="2:6" ht="11.25">
      <c r="B192" s="12"/>
      <c r="D192" s="75"/>
      <c r="E192" s="75"/>
      <c r="F192" s="110"/>
    </row>
    <row r="193" spans="2:7" ht="11.25">
      <c r="B193" s="17"/>
      <c r="D193" s="75"/>
      <c r="E193" s="75"/>
      <c r="G193" s="37"/>
    </row>
    <row r="194" spans="2:5" ht="12.75" customHeight="1">
      <c r="B194" s="12"/>
      <c r="C194" s="78"/>
      <c r="D194" s="78"/>
      <c r="E194" s="78"/>
    </row>
    <row r="195" spans="2:5" ht="12.75" customHeight="1">
      <c r="B195" s="4" t="s">
        <v>39</v>
      </c>
      <c r="C195" s="74">
        <f>+SUM(C189:C194)</f>
        <v>27696530</v>
      </c>
      <c r="D195" s="74">
        <f>+SUM(D189:D194)</f>
        <v>2791780</v>
      </c>
      <c r="E195" s="74">
        <f>+SUM(E189:E194)</f>
        <v>3300000</v>
      </c>
    </row>
    <row r="197" spans="1:6" ht="11.25">
      <c r="A197" s="166" t="s">
        <v>82</v>
      </c>
      <c r="B197" s="166"/>
      <c r="C197" s="166"/>
      <c r="D197" s="166"/>
      <c r="E197" s="166"/>
      <c r="F197" s="166"/>
    </row>
    <row r="198" spans="1:8" s="69" customFormat="1" ht="21" customHeight="1">
      <c r="A198" s="113" t="s">
        <v>9</v>
      </c>
      <c r="B198" s="114" t="s">
        <v>10</v>
      </c>
      <c r="C198" s="115" t="s">
        <v>538</v>
      </c>
      <c r="D198" s="115" t="s">
        <v>537</v>
      </c>
      <c r="E198" s="115" t="s">
        <v>539</v>
      </c>
      <c r="F198" s="114" t="s">
        <v>17</v>
      </c>
      <c r="G198" s="112"/>
      <c r="H198" s="112"/>
    </row>
    <row r="199" spans="1:5" ht="12.75" customHeight="1">
      <c r="A199" s="152"/>
      <c r="B199" s="35"/>
      <c r="C199" s="75"/>
      <c r="D199" s="75"/>
      <c r="E199" s="75"/>
    </row>
    <row r="200" spans="1:5" ht="12.75" customHeight="1">
      <c r="A200" s="152"/>
      <c r="B200" s="35"/>
      <c r="C200" s="75"/>
      <c r="D200" s="75"/>
      <c r="E200" s="75"/>
    </row>
    <row r="201" spans="1:7" ht="12.75" customHeight="1">
      <c r="A201" s="55"/>
      <c r="B201" s="23"/>
      <c r="C201" s="77"/>
      <c r="D201" s="77"/>
      <c r="E201" s="77"/>
      <c r="G201" s="12"/>
    </row>
    <row r="202" spans="2:5" ht="12.75" customHeight="1">
      <c r="B202" s="4" t="s">
        <v>26</v>
      </c>
      <c r="C202" s="74">
        <f>SUM(C199:C201)</f>
        <v>0</v>
      </c>
      <c r="D202" s="74">
        <f>SUM(D199:D201)</f>
        <v>0</v>
      </c>
      <c r="E202" s="74">
        <f>SUM(E199:E201)</f>
        <v>0</v>
      </c>
    </row>
    <row r="203" spans="2:5" ht="12.75" customHeight="1">
      <c r="B203" s="4" t="s">
        <v>49</v>
      </c>
      <c r="C203" s="74"/>
      <c r="D203" s="74"/>
      <c r="E203" s="74"/>
    </row>
    <row r="204" spans="2:5" ht="12.75" customHeight="1">
      <c r="B204" s="12" t="s">
        <v>2</v>
      </c>
      <c r="C204" s="75">
        <v>100000</v>
      </c>
      <c r="D204" s="75">
        <v>100000</v>
      </c>
      <c r="E204" s="75">
        <v>100000</v>
      </c>
    </row>
    <row r="205" spans="2:3" ht="12.75" customHeight="1">
      <c r="B205" s="17" t="s">
        <v>662</v>
      </c>
      <c r="C205" s="80">
        <v>2305000</v>
      </c>
    </row>
    <row r="206" spans="2:3" ht="12.75" customHeight="1">
      <c r="B206" s="17" t="s">
        <v>663</v>
      </c>
      <c r="C206" s="80">
        <v>5689847.4375</v>
      </c>
    </row>
    <row r="207" spans="2:3" ht="12.75" customHeight="1">
      <c r="B207" s="17" t="s">
        <v>664</v>
      </c>
      <c r="C207" s="80">
        <v>8769457</v>
      </c>
    </row>
    <row r="208" spans="2:3" ht="12.75" customHeight="1">
      <c r="B208" s="17" t="s">
        <v>665</v>
      </c>
      <c r="C208" s="80">
        <v>2800000</v>
      </c>
    </row>
    <row r="209" spans="2:3" ht="12.75" customHeight="1">
      <c r="B209" s="17" t="s">
        <v>666</v>
      </c>
      <c r="C209" s="80">
        <v>1480000</v>
      </c>
    </row>
    <row r="210" spans="2:5" ht="12.75" customHeight="1">
      <c r="B210" s="12"/>
      <c r="C210" s="78"/>
      <c r="D210" s="78"/>
      <c r="E210" s="78"/>
    </row>
    <row r="211" spans="2:5" ht="12.75" customHeight="1">
      <c r="B211" s="4" t="s">
        <v>39</v>
      </c>
      <c r="C211" s="74">
        <f>SUM(C202:C210)</f>
        <v>21144304.4375</v>
      </c>
      <c r="D211" s="74">
        <f>SUM(D202:D210)</f>
        <v>100000</v>
      </c>
      <c r="E211" s="74">
        <f>SUM(E202:E210)</f>
        <v>100000</v>
      </c>
    </row>
    <row r="214" spans="1:6" ht="14.25" customHeight="1">
      <c r="A214" s="166" t="s">
        <v>83</v>
      </c>
      <c r="B214" s="166"/>
      <c r="C214" s="166"/>
      <c r="D214" s="166"/>
      <c r="E214" s="166"/>
      <c r="F214" s="166"/>
    </row>
    <row r="215" spans="1:8" s="69" customFormat="1" ht="21" customHeight="1">
      <c r="A215" s="113" t="s">
        <v>9</v>
      </c>
      <c r="B215" s="114" t="s">
        <v>10</v>
      </c>
      <c r="C215" s="115" t="s">
        <v>538</v>
      </c>
      <c r="D215" s="115" t="s">
        <v>537</v>
      </c>
      <c r="E215" s="115" t="s">
        <v>539</v>
      </c>
      <c r="F215" s="114" t="s">
        <v>17</v>
      </c>
      <c r="G215" s="112"/>
      <c r="H215" s="112"/>
    </row>
    <row r="216" spans="1:5" ht="12.75" customHeight="1">
      <c r="A216" s="160">
        <v>20100100</v>
      </c>
      <c r="B216" s="63" t="s">
        <v>232</v>
      </c>
      <c r="C216" s="75"/>
      <c r="E216" s="80">
        <v>375000</v>
      </c>
    </row>
    <row r="217" spans="1:4" ht="12.75" customHeight="1">
      <c r="A217" s="152">
        <v>20050286</v>
      </c>
      <c r="B217" s="35" t="s">
        <v>67</v>
      </c>
      <c r="C217" s="75">
        <v>3000000</v>
      </c>
      <c r="D217" s="75"/>
    </row>
    <row r="218" spans="1:5" ht="12.75" customHeight="1">
      <c r="A218" s="152">
        <v>20100104</v>
      </c>
      <c r="B218" s="35" t="s">
        <v>233</v>
      </c>
      <c r="C218" s="75">
        <v>4500000</v>
      </c>
      <c r="D218" s="75">
        <v>6000000</v>
      </c>
      <c r="E218" s="75"/>
    </row>
    <row r="219" spans="1:7" ht="12.75" customHeight="1">
      <c r="A219" s="161">
        <v>20170149</v>
      </c>
      <c r="B219" s="57" t="s">
        <v>525</v>
      </c>
      <c r="C219" s="76"/>
      <c r="D219" s="76"/>
      <c r="E219" s="76">
        <v>1000000</v>
      </c>
      <c r="G219" s="12"/>
    </row>
    <row r="220" spans="1:7" ht="12.75" customHeight="1">
      <c r="A220" s="55"/>
      <c r="B220" s="23"/>
      <c r="C220" s="77"/>
      <c r="D220" s="77"/>
      <c r="E220" s="77"/>
      <c r="G220" s="12"/>
    </row>
    <row r="221" spans="2:5" ht="12.75" customHeight="1">
      <c r="B221" s="1" t="s">
        <v>26</v>
      </c>
      <c r="C221" s="74">
        <f>SUM(C216:C220)</f>
        <v>7500000</v>
      </c>
      <c r="D221" s="74">
        <f>SUM(D216:D220)</f>
        <v>6000000</v>
      </c>
      <c r="E221" s="74">
        <f>SUM(E216:E220)</f>
        <v>1375000</v>
      </c>
    </row>
    <row r="222" spans="2:5" ht="12.75" customHeight="1">
      <c r="B222" s="4" t="s">
        <v>49</v>
      </c>
      <c r="C222" s="74"/>
      <c r="D222" s="74"/>
      <c r="E222" s="74"/>
    </row>
    <row r="223" spans="2:5" ht="12.75" customHeight="1">
      <c r="B223" s="12" t="s">
        <v>2</v>
      </c>
      <c r="C223" s="75">
        <v>100000</v>
      </c>
      <c r="D223" s="75">
        <v>100000</v>
      </c>
      <c r="E223" s="75">
        <v>100000</v>
      </c>
    </row>
    <row r="224" ht="12.75" customHeight="1">
      <c r="B224" s="17"/>
    </row>
    <row r="225" spans="2:6" ht="11.25">
      <c r="B225" s="17"/>
      <c r="F225" s="110"/>
    </row>
    <row r="226" ht="12.75" customHeight="1">
      <c r="B226" s="17"/>
    </row>
    <row r="227" spans="2:5" ht="12.75" customHeight="1">
      <c r="B227" s="12"/>
      <c r="C227" s="78"/>
      <c r="D227" s="78"/>
      <c r="E227" s="78"/>
    </row>
    <row r="228" spans="2:5" ht="12.75" customHeight="1">
      <c r="B228" s="4" t="s">
        <v>39</v>
      </c>
      <c r="C228" s="74">
        <f>SUM(C221:C227)</f>
        <v>7600000</v>
      </c>
      <c r="D228" s="74">
        <f>SUM(D221:D227)</f>
        <v>6100000</v>
      </c>
      <c r="E228" s="74">
        <f>SUM(E221:E227)</f>
        <v>1475000</v>
      </c>
    </row>
    <row r="229" spans="2:5" ht="12.75" customHeight="1">
      <c r="B229" s="7"/>
      <c r="C229" s="74"/>
      <c r="D229" s="74"/>
      <c r="E229" s="74"/>
    </row>
    <row r="230" spans="1:6" ht="11.25">
      <c r="A230" s="166" t="s">
        <v>84</v>
      </c>
      <c r="B230" s="166"/>
      <c r="C230" s="166"/>
      <c r="D230" s="166"/>
      <c r="E230" s="166"/>
      <c r="F230" s="166"/>
    </row>
    <row r="231" spans="1:8" s="69" customFormat="1" ht="21" customHeight="1">
      <c r="A231" s="113" t="s">
        <v>9</v>
      </c>
      <c r="B231" s="114" t="s">
        <v>10</v>
      </c>
      <c r="C231" s="115" t="s">
        <v>538</v>
      </c>
      <c r="D231" s="115" t="s">
        <v>537</v>
      </c>
      <c r="E231" s="115" t="s">
        <v>539</v>
      </c>
      <c r="F231" s="114" t="s">
        <v>17</v>
      </c>
      <c r="G231" s="112"/>
      <c r="H231" s="112"/>
    </row>
    <row r="232" spans="1:5" ht="12.75" customHeight="1">
      <c r="A232" s="55">
        <v>19930264</v>
      </c>
      <c r="B232" s="23" t="s">
        <v>102</v>
      </c>
      <c r="C232" s="75">
        <v>1956525</v>
      </c>
      <c r="D232" s="75">
        <v>0</v>
      </c>
      <c r="E232" s="75">
        <v>0</v>
      </c>
    </row>
    <row r="233" spans="1:5" ht="12.75" customHeight="1">
      <c r="A233" s="152">
        <v>20010362</v>
      </c>
      <c r="B233" s="35" t="s">
        <v>468</v>
      </c>
      <c r="C233" s="75"/>
      <c r="D233" s="76">
        <v>1500000</v>
      </c>
      <c r="E233" s="76"/>
    </row>
    <row r="234" spans="1:5" ht="12.75" customHeight="1">
      <c r="A234" s="152">
        <v>20030658</v>
      </c>
      <c r="B234" s="35" t="s">
        <v>162</v>
      </c>
      <c r="C234" s="75">
        <v>500000</v>
      </c>
      <c r="D234" s="76">
        <v>500000</v>
      </c>
      <c r="E234" s="76">
        <v>500000</v>
      </c>
    </row>
    <row r="235" spans="1:4" ht="12.75" customHeight="1">
      <c r="A235" s="152">
        <v>20050286</v>
      </c>
      <c r="B235" s="35" t="s">
        <v>67</v>
      </c>
      <c r="C235" s="75">
        <v>3000000</v>
      </c>
      <c r="D235" s="75"/>
    </row>
    <row r="236" spans="1:5" ht="12.75" customHeight="1">
      <c r="A236" s="152">
        <v>20100100</v>
      </c>
      <c r="B236" s="35" t="s">
        <v>232</v>
      </c>
      <c r="C236" s="75"/>
      <c r="D236" s="76">
        <v>300000</v>
      </c>
      <c r="E236" s="76"/>
    </row>
    <row r="237" spans="1:5" ht="12.75" customHeight="1">
      <c r="A237" s="161">
        <v>20190167</v>
      </c>
      <c r="B237" s="57" t="s">
        <v>535</v>
      </c>
      <c r="C237" s="76"/>
      <c r="D237" s="76"/>
      <c r="E237" s="76">
        <v>12000000</v>
      </c>
    </row>
    <row r="238" spans="1:5" ht="12.75" customHeight="1">
      <c r="A238" s="161"/>
      <c r="B238" s="57"/>
      <c r="C238" s="77"/>
      <c r="D238" s="77"/>
      <c r="E238" s="77"/>
    </row>
    <row r="239" spans="2:5" ht="12.75" customHeight="1">
      <c r="B239" s="4" t="s">
        <v>26</v>
      </c>
      <c r="C239" s="74">
        <f>SUM(C232:C238)</f>
        <v>5456525</v>
      </c>
      <c r="D239" s="74">
        <f>SUM(D232:D238)</f>
        <v>2300000</v>
      </c>
      <c r="E239" s="74">
        <f>SUM(E232:E238)</f>
        <v>12500000</v>
      </c>
    </row>
    <row r="240" spans="2:5" ht="12.75" customHeight="1">
      <c r="B240" s="4" t="s">
        <v>49</v>
      </c>
      <c r="C240" s="75"/>
      <c r="D240" s="75"/>
      <c r="E240" s="74"/>
    </row>
    <row r="241" spans="2:5" ht="12.75" customHeight="1">
      <c r="B241" s="12" t="s">
        <v>2</v>
      </c>
      <c r="C241" s="75">
        <v>100000</v>
      </c>
      <c r="D241" s="75">
        <v>100000</v>
      </c>
      <c r="E241" s="75">
        <v>100000</v>
      </c>
    </row>
    <row r="242" spans="2:5" ht="12.75" customHeight="1">
      <c r="B242" s="17" t="s">
        <v>659</v>
      </c>
      <c r="C242" s="75"/>
      <c r="D242" s="75"/>
      <c r="E242" s="75">
        <v>3114080</v>
      </c>
    </row>
    <row r="243" spans="2:5" ht="12.75" customHeight="1">
      <c r="B243" s="12" t="s">
        <v>667</v>
      </c>
      <c r="C243" s="75"/>
      <c r="D243" s="75"/>
      <c r="E243" s="75">
        <v>8223000</v>
      </c>
    </row>
    <row r="244" ht="12.75" customHeight="1">
      <c r="B244" s="101"/>
    </row>
    <row r="245" ht="12.75" customHeight="1">
      <c r="B245" s="17"/>
    </row>
    <row r="246" spans="2:6" ht="11.25">
      <c r="B246" s="12"/>
      <c r="C246" s="75"/>
      <c r="D246" s="75"/>
      <c r="E246" s="74"/>
      <c r="F246" s="110"/>
    </row>
    <row r="247" spans="2:5" ht="12.75" customHeight="1">
      <c r="B247" s="12"/>
      <c r="C247" s="78"/>
      <c r="D247" s="78"/>
      <c r="E247" s="79"/>
    </row>
    <row r="248" spans="2:5" ht="12.75" customHeight="1">
      <c r="B248" s="4" t="s">
        <v>44</v>
      </c>
      <c r="C248" s="74">
        <f>SUM(C239:C247)</f>
        <v>5556525</v>
      </c>
      <c r="D248" s="74">
        <f>SUM(D239:D247)</f>
        <v>2400000</v>
      </c>
      <c r="E248" s="74">
        <f>SUM(E239:E247)</f>
        <v>23937080</v>
      </c>
    </row>
    <row r="249" ht="12.75" customHeight="1">
      <c r="B249" s="12"/>
    </row>
    <row r="250" spans="1:8" s="69" customFormat="1" ht="12.75" customHeight="1">
      <c r="A250" s="168" t="s">
        <v>85</v>
      </c>
      <c r="B250" s="168"/>
      <c r="C250" s="168"/>
      <c r="D250" s="168"/>
      <c r="E250" s="168"/>
      <c r="F250" s="168"/>
      <c r="G250" s="68"/>
      <c r="H250" s="68"/>
    </row>
    <row r="251" spans="1:8" s="69" customFormat="1" ht="21" customHeight="1">
      <c r="A251" s="113" t="s">
        <v>9</v>
      </c>
      <c r="B251" s="114" t="s">
        <v>10</v>
      </c>
      <c r="C251" s="115" t="s">
        <v>538</v>
      </c>
      <c r="D251" s="115" t="s">
        <v>537</v>
      </c>
      <c r="E251" s="115" t="s">
        <v>539</v>
      </c>
      <c r="F251" s="114" t="s">
        <v>17</v>
      </c>
      <c r="G251" s="112"/>
      <c r="H251" s="112"/>
    </row>
    <row r="252" spans="1:5" ht="12.75" customHeight="1">
      <c r="A252" s="152">
        <v>19970063</v>
      </c>
      <c r="B252" s="35" t="s">
        <v>118</v>
      </c>
      <c r="C252" s="75">
        <v>1100000</v>
      </c>
      <c r="D252" s="76">
        <v>1100000</v>
      </c>
      <c r="E252" s="76">
        <v>1100000</v>
      </c>
    </row>
    <row r="253" spans="1:5" ht="12.75" customHeight="1">
      <c r="A253" s="152">
        <v>20030475</v>
      </c>
      <c r="B253" s="35" t="s">
        <v>19</v>
      </c>
      <c r="C253" s="75">
        <v>222220</v>
      </c>
      <c r="D253" s="76">
        <v>222222</v>
      </c>
      <c r="E253" s="76">
        <v>222222</v>
      </c>
    </row>
    <row r="254" spans="1:5" ht="12.75" customHeight="1">
      <c r="A254" s="152">
        <v>20170126</v>
      </c>
      <c r="B254" s="35" t="s">
        <v>287</v>
      </c>
      <c r="C254" s="75">
        <v>8000000</v>
      </c>
      <c r="D254" s="76">
        <v>8000000</v>
      </c>
      <c r="E254" s="76">
        <v>4000000</v>
      </c>
    </row>
    <row r="255" spans="1:7" ht="12.75" customHeight="1">
      <c r="A255" s="55"/>
      <c r="B255" s="23"/>
      <c r="C255" s="78"/>
      <c r="D255" s="78"/>
      <c r="E255" s="78"/>
      <c r="G255" s="72"/>
    </row>
    <row r="256" spans="2:5" ht="12.75" customHeight="1">
      <c r="B256" s="4" t="s">
        <v>26</v>
      </c>
      <c r="C256" s="74">
        <f>SUM(C252:C255)</f>
        <v>9322220</v>
      </c>
      <c r="D256" s="74">
        <f>SUM(D252:D255)</f>
        <v>9322222</v>
      </c>
      <c r="E256" s="74">
        <f>SUM(E252:E255)</f>
        <v>5322222</v>
      </c>
    </row>
    <row r="257" spans="2:5" ht="12.75" customHeight="1">
      <c r="B257" s="4" t="s">
        <v>49</v>
      </c>
      <c r="C257" s="74"/>
      <c r="D257" s="74"/>
      <c r="E257" s="74"/>
    </row>
    <row r="258" spans="2:5" ht="12.75" customHeight="1">
      <c r="B258" s="12" t="s">
        <v>2</v>
      </c>
      <c r="C258" s="75">
        <v>100000</v>
      </c>
      <c r="D258" s="75">
        <v>100000</v>
      </c>
      <c r="E258" s="75">
        <v>100000</v>
      </c>
    </row>
    <row r="259" spans="2:5" ht="12.75" customHeight="1">
      <c r="B259" s="17"/>
      <c r="C259" s="75"/>
      <c r="D259" s="75"/>
      <c r="E259" s="75"/>
    </row>
    <row r="260" spans="2:5" ht="12.75" customHeight="1">
      <c r="B260" s="17"/>
      <c r="C260" s="75"/>
      <c r="D260" s="75"/>
      <c r="E260" s="75"/>
    </row>
    <row r="261" spans="2:5" ht="12.75" customHeight="1">
      <c r="B261" s="12"/>
      <c r="C261" s="75"/>
      <c r="D261" s="75"/>
      <c r="E261" s="75"/>
    </row>
    <row r="262" spans="2:5" ht="12.75" customHeight="1">
      <c r="B262" s="5"/>
      <c r="C262" s="78"/>
      <c r="D262" s="78"/>
      <c r="E262" s="78"/>
    </row>
    <row r="263" spans="2:5" ht="12.75" customHeight="1">
      <c r="B263" s="4" t="s">
        <v>39</v>
      </c>
      <c r="C263" s="74">
        <f>SUM(C256:C262)</f>
        <v>9422220</v>
      </c>
      <c r="D263" s="74">
        <f>SUM(D256:D262)</f>
        <v>9422222</v>
      </c>
      <c r="E263" s="74">
        <f>SUM(E256:E262)</f>
        <v>5422222</v>
      </c>
    </row>
    <row r="265" spans="1:8" s="69" customFormat="1" ht="11.25">
      <c r="A265" s="168" t="s">
        <v>613</v>
      </c>
      <c r="B265" s="168"/>
      <c r="C265" s="168"/>
      <c r="D265" s="168"/>
      <c r="E265" s="168"/>
      <c r="F265" s="168"/>
      <c r="G265" s="68"/>
      <c r="H265" s="68"/>
    </row>
    <row r="266" spans="1:8" s="69" customFormat="1" ht="21" customHeight="1">
      <c r="A266" s="113" t="s">
        <v>9</v>
      </c>
      <c r="B266" s="114" t="s">
        <v>10</v>
      </c>
      <c r="C266" s="115" t="s">
        <v>538</v>
      </c>
      <c r="D266" s="115" t="s">
        <v>537</v>
      </c>
      <c r="E266" s="115" t="s">
        <v>539</v>
      </c>
      <c r="F266" s="114" t="s">
        <v>17</v>
      </c>
      <c r="G266" s="112"/>
      <c r="H266" s="112"/>
    </row>
    <row r="267" spans="1:5" ht="12.75" customHeight="1">
      <c r="A267" s="152">
        <v>20030475</v>
      </c>
      <c r="B267" s="121" t="s">
        <v>19</v>
      </c>
      <c r="C267" s="75">
        <v>222220</v>
      </c>
      <c r="D267" s="75">
        <v>222222</v>
      </c>
      <c r="E267" s="75">
        <v>222222</v>
      </c>
    </row>
    <row r="268" spans="1:4" ht="12.75" customHeight="1">
      <c r="A268" s="152">
        <v>20050286</v>
      </c>
      <c r="B268" s="35" t="s">
        <v>67</v>
      </c>
      <c r="C268" s="75">
        <v>3000000</v>
      </c>
      <c r="D268" s="75"/>
    </row>
    <row r="269" spans="1:4" ht="12.75" customHeight="1">
      <c r="A269" s="152">
        <v>20060020</v>
      </c>
      <c r="B269" s="35" t="s">
        <v>186</v>
      </c>
      <c r="C269" s="75">
        <v>500000</v>
      </c>
      <c r="D269" s="75"/>
    </row>
    <row r="270" spans="1:5" ht="12.75" customHeight="1">
      <c r="A270" s="152">
        <v>20120045</v>
      </c>
      <c r="B270" s="121" t="s">
        <v>243</v>
      </c>
      <c r="C270" s="75"/>
      <c r="D270" s="75"/>
      <c r="E270" s="75">
        <v>4000000</v>
      </c>
    </row>
    <row r="271" spans="1:5" ht="12.75" customHeight="1">
      <c r="A271" s="152">
        <v>20182617</v>
      </c>
      <c r="B271" s="121" t="s">
        <v>333</v>
      </c>
      <c r="C271" s="75">
        <v>5000000</v>
      </c>
      <c r="D271" s="75">
        <v>5000000</v>
      </c>
      <c r="E271" s="75">
        <v>5000000</v>
      </c>
    </row>
    <row r="272" spans="1:7" ht="12.75" customHeight="1">
      <c r="A272" s="164"/>
      <c r="B272" s="122"/>
      <c r="C272" s="123"/>
      <c r="D272" s="124"/>
      <c r="E272" s="124"/>
      <c r="G272" s="12"/>
    </row>
    <row r="273" spans="2:5" ht="12.75" customHeight="1">
      <c r="B273" s="4" t="s">
        <v>26</v>
      </c>
      <c r="C273" s="74">
        <f>SUM(C267:C272)</f>
        <v>8722220</v>
      </c>
      <c r="D273" s="74">
        <f>SUM(D267:D272)</f>
        <v>5222222</v>
      </c>
      <c r="E273" s="74">
        <f>SUM(E267:E272)</f>
        <v>9222222</v>
      </c>
    </row>
    <row r="274" spans="2:5" ht="12.75" customHeight="1">
      <c r="B274" s="4" t="s">
        <v>49</v>
      </c>
      <c r="C274" s="75"/>
      <c r="D274" s="75"/>
      <c r="E274" s="74"/>
    </row>
    <row r="275" spans="2:5" ht="12.75" customHeight="1">
      <c r="B275" s="12" t="s">
        <v>2</v>
      </c>
      <c r="C275" s="75">
        <v>100000</v>
      </c>
      <c r="D275" s="75">
        <v>100000</v>
      </c>
      <c r="E275" s="75">
        <v>100000</v>
      </c>
    </row>
    <row r="276" spans="2:5" ht="12.75" customHeight="1">
      <c r="B276" s="12"/>
      <c r="C276" s="75"/>
      <c r="D276" s="75"/>
      <c r="E276" s="75"/>
    </row>
    <row r="277" ht="12.75" customHeight="1">
      <c r="B277" s="17"/>
    </row>
    <row r="278" ht="12.75" customHeight="1">
      <c r="B278" s="17"/>
    </row>
    <row r="279" spans="2:6" ht="11.25">
      <c r="B279" s="17"/>
      <c r="F279" s="110"/>
    </row>
    <row r="280" spans="2:5" ht="12.75" customHeight="1">
      <c r="B280" s="12"/>
      <c r="C280" s="78"/>
      <c r="D280" s="78"/>
      <c r="E280" s="79"/>
    </row>
    <row r="281" spans="2:5" ht="12.75" customHeight="1">
      <c r="B281" s="4" t="s">
        <v>44</v>
      </c>
      <c r="C281" s="74">
        <f>SUM(C273:C280)</f>
        <v>8822220</v>
      </c>
      <c r="D281" s="74">
        <f>SUM(D273:D280)</f>
        <v>5322222</v>
      </c>
      <c r="E281" s="74">
        <f>SUM(E273:E280)</f>
        <v>9322222</v>
      </c>
    </row>
    <row r="282" spans="4:5" ht="12.75" customHeight="1">
      <c r="D282" s="74"/>
      <c r="E282" s="74"/>
    </row>
    <row r="283" spans="1:8" s="69" customFormat="1" ht="11.25">
      <c r="A283" s="168" t="s">
        <v>614</v>
      </c>
      <c r="B283" s="168"/>
      <c r="C283" s="168"/>
      <c r="D283" s="168"/>
      <c r="E283" s="168"/>
      <c r="F283" s="168"/>
      <c r="G283" s="68"/>
      <c r="H283" s="68"/>
    </row>
    <row r="284" spans="1:8" s="69" customFormat="1" ht="21" customHeight="1">
      <c r="A284" s="113" t="s">
        <v>9</v>
      </c>
      <c r="B284" s="114" t="s">
        <v>10</v>
      </c>
      <c r="C284" s="115" t="s">
        <v>538</v>
      </c>
      <c r="D284" s="115" t="s">
        <v>537</v>
      </c>
      <c r="E284" s="115" t="s">
        <v>539</v>
      </c>
      <c r="F284" s="114" t="s">
        <v>17</v>
      </c>
      <c r="G284" s="112"/>
      <c r="H284" s="112"/>
    </row>
    <row r="285" spans="1:5" ht="12.75" customHeight="1">
      <c r="A285" s="152">
        <v>20030475</v>
      </c>
      <c r="B285" s="35" t="s">
        <v>19</v>
      </c>
      <c r="C285" s="75">
        <v>222220</v>
      </c>
      <c r="D285" s="76">
        <v>222222</v>
      </c>
      <c r="E285" s="76">
        <v>222222</v>
      </c>
    </row>
    <row r="286" spans="1:4" ht="12.75" customHeight="1">
      <c r="A286" s="152">
        <v>20050286</v>
      </c>
      <c r="B286" s="35" t="s">
        <v>67</v>
      </c>
      <c r="C286" s="75">
        <v>3000000</v>
      </c>
      <c r="D286" s="75"/>
    </row>
    <row r="287" spans="1:5" ht="12.75" customHeight="1">
      <c r="A287" s="55">
        <v>20182428</v>
      </c>
      <c r="B287" s="64" t="s">
        <v>495</v>
      </c>
      <c r="C287" s="75"/>
      <c r="D287" s="75">
        <v>12500000</v>
      </c>
      <c r="E287" s="75"/>
    </row>
    <row r="288" spans="1:7" ht="12.75" customHeight="1">
      <c r="A288" s="55"/>
      <c r="B288" s="23"/>
      <c r="C288" s="78"/>
      <c r="D288" s="78"/>
      <c r="E288" s="78"/>
      <c r="G288" s="72"/>
    </row>
    <row r="289" spans="2:6" ht="12.75" customHeight="1">
      <c r="B289" s="4" t="s">
        <v>26</v>
      </c>
      <c r="C289" s="74">
        <f>SUM(C285:C288)</f>
        <v>3222220</v>
      </c>
      <c r="D289" s="74">
        <f>SUM(D285:D288)</f>
        <v>12722222</v>
      </c>
      <c r="E289" s="74">
        <f>SUM(E285:E288)</f>
        <v>222222</v>
      </c>
      <c r="F289" s="15"/>
    </row>
    <row r="290" spans="2:5" ht="12.75" customHeight="1">
      <c r="B290" s="4" t="s">
        <v>49</v>
      </c>
      <c r="C290" s="75"/>
      <c r="D290" s="75"/>
      <c r="E290" s="74"/>
    </row>
    <row r="291" spans="2:5" ht="12.75" customHeight="1">
      <c r="B291" s="12" t="s">
        <v>2</v>
      </c>
      <c r="C291" s="75">
        <v>100000</v>
      </c>
      <c r="D291" s="75">
        <v>100000</v>
      </c>
      <c r="E291" s="75">
        <v>100000</v>
      </c>
    </row>
    <row r="292" ht="12.75" customHeight="1">
      <c r="B292" s="17"/>
    </row>
    <row r="293" ht="12.75" customHeight="1">
      <c r="B293" s="17"/>
    </row>
    <row r="294" spans="2:5" ht="12.75" customHeight="1">
      <c r="B294" s="12"/>
      <c r="C294" s="75"/>
      <c r="D294" s="75"/>
      <c r="E294" s="74"/>
    </row>
    <row r="295" spans="2:5" ht="12.75" customHeight="1">
      <c r="B295" s="12"/>
      <c r="C295" s="75"/>
      <c r="D295" s="75"/>
      <c r="E295" s="74"/>
    </row>
    <row r="296" spans="2:6" ht="11.25">
      <c r="B296" s="12"/>
      <c r="C296" s="75"/>
      <c r="D296" s="75"/>
      <c r="E296" s="74"/>
      <c r="F296" s="110"/>
    </row>
    <row r="297" spans="2:5" ht="12.75" customHeight="1">
      <c r="B297" s="12"/>
      <c r="C297" s="78"/>
      <c r="D297" s="78"/>
      <c r="E297" s="78"/>
    </row>
    <row r="298" spans="2:5" ht="12.75" customHeight="1">
      <c r="B298" s="4" t="s">
        <v>44</v>
      </c>
      <c r="C298" s="74">
        <f>SUM(C289:C297)</f>
        <v>3322220</v>
      </c>
      <c r="D298" s="74">
        <f>SUM(D289:D297)</f>
        <v>12822222</v>
      </c>
      <c r="E298" s="74">
        <f>SUM(E289:E297)</f>
        <v>322222</v>
      </c>
    </row>
    <row r="299" spans="2:5" ht="12.75" customHeight="1">
      <c r="B299" s="12"/>
      <c r="C299" s="74"/>
      <c r="D299" s="74"/>
      <c r="E299" s="74"/>
    </row>
    <row r="300" spans="1:7" ht="11.25">
      <c r="A300" s="165" t="s">
        <v>615</v>
      </c>
      <c r="B300" s="166"/>
      <c r="C300" s="166"/>
      <c r="D300" s="166"/>
      <c r="E300" s="166"/>
      <c r="F300" s="166"/>
      <c r="G300" s="68"/>
    </row>
    <row r="301" spans="1:8" s="69" customFormat="1" ht="21" customHeight="1">
      <c r="A301" s="113" t="s">
        <v>9</v>
      </c>
      <c r="B301" s="114" t="s">
        <v>10</v>
      </c>
      <c r="C301" s="115" t="s">
        <v>538</v>
      </c>
      <c r="D301" s="115" t="s">
        <v>537</v>
      </c>
      <c r="E301" s="115" t="s">
        <v>539</v>
      </c>
      <c r="F301" s="114" t="s">
        <v>17</v>
      </c>
      <c r="G301" s="112"/>
      <c r="H301" s="112"/>
    </row>
    <row r="302" spans="1:5" ht="12.75" customHeight="1">
      <c r="A302" s="55">
        <v>19930264</v>
      </c>
      <c r="B302" s="23" t="s">
        <v>102</v>
      </c>
      <c r="C302" s="75">
        <v>2086957</v>
      </c>
      <c r="D302" s="75">
        <v>913044</v>
      </c>
      <c r="E302" s="75">
        <v>0</v>
      </c>
    </row>
    <row r="303" spans="1:5" ht="12.75" customHeight="1">
      <c r="A303" s="160">
        <v>20010362</v>
      </c>
      <c r="B303" s="62" t="s">
        <v>468</v>
      </c>
      <c r="C303" s="75"/>
      <c r="D303" s="81">
        <v>1700000</v>
      </c>
      <c r="E303" s="81">
        <v>1500000</v>
      </c>
    </row>
    <row r="304" spans="1:5" ht="12.75" customHeight="1">
      <c r="A304" s="160">
        <v>20030475</v>
      </c>
      <c r="B304" s="62" t="s">
        <v>19</v>
      </c>
      <c r="C304" s="75">
        <v>222220</v>
      </c>
      <c r="D304" s="81">
        <v>222222</v>
      </c>
      <c r="E304" s="81">
        <v>222222</v>
      </c>
    </row>
    <row r="305" spans="1:5" ht="12.75" customHeight="1">
      <c r="A305" s="160">
        <v>20100100</v>
      </c>
      <c r="B305" s="62" t="s">
        <v>232</v>
      </c>
      <c r="C305" s="75"/>
      <c r="D305" s="81">
        <v>300000</v>
      </c>
      <c r="E305" s="81"/>
    </row>
    <row r="306" spans="1:5" ht="12.75" customHeight="1">
      <c r="A306" s="152">
        <v>20120031</v>
      </c>
      <c r="B306" s="35" t="s">
        <v>241</v>
      </c>
      <c r="C306" s="75">
        <v>10988790</v>
      </c>
      <c r="D306" s="75">
        <v>599440</v>
      </c>
      <c r="E306" s="75"/>
    </row>
    <row r="307" spans="1:5" ht="12.75" customHeight="1">
      <c r="A307" s="160">
        <v>20170191</v>
      </c>
      <c r="B307" s="63" t="s">
        <v>308</v>
      </c>
      <c r="C307" s="75">
        <v>2772560</v>
      </c>
      <c r="D307" s="75">
        <v>138630</v>
      </c>
      <c r="E307" s="75"/>
    </row>
    <row r="308" spans="1:5" ht="12.75" customHeight="1">
      <c r="A308" s="55">
        <v>20170192</v>
      </c>
      <c r="B308" s="23" t="s">
        <v>309</v>
      </c>
      <c r="C308" s="75">
        <v>3881910</v>
      </c>
      <c r="D308" s="75">
        <v>194100</v>
      </c>
      <c r="E308" s="75"/>
    </row>
    <row r="309" spans="1:5" ht="12.75" customHeight="1">
      <c r="A309" s="55">
        <v>20182298</v>
      </c>
      <c r="B309" s="64" t="s">
        <v>310</v>
      </c>
      <c r="C309" s="75">
        <v>3102510</v>
      </c>
      <c r="D309" s="75">
        <v>155130</v>
      </c>
      <c r="E309" s="75"/>
    </row>
    <row r="310" spans="1:5" ht="12.75" customHeight="1">
      <c r="A310" s="55">
        <v>20182428</v>
      </c>
      <c r="B310" s="64" t="s">
        <v>495</v>
      </c>
      <c r="C310" s="75"/>
      <c r="D310" s="75">
        <v>12500000</v>
      </c>
      <c r="E310" s="75"/>
    </row>
    <row r="311" spans="1:5" ht="12.75" customHeight="1">
      <c r="A311" s="152">
        <v>20190164</v>
      </c>
      <c r="B311" s="35" t="s">
        <v>374</v>
      </c>
      <c r="C311" s="75">
        <v>1500000</v>
      </c>
      <c r="D311" s="75">
        <v>1500000</v>
      </c>
      <c r="E311" s="75"/>
    </row>
    <row r="312" spans="1:5" ht="12.75" customHeight="1">
      <c r="A312" s="161">
        <v>20190182</v>
      </c>
      <c r="B312" s="64" t="s">
        <v>385</v>
      </c>
      <c r="C312" s="75">
        <v>1800950</v>
      </c>
      <c r="D312" s="75"/>
      <c r="E312" s="75"/>
    </row>
    <row r="313" spans="1:5" ht="12.75" customHeight="1">
      <c r="A313" s="55"/>
      <c r="B313" s="23"/>
      <c r="C313" s="78"/>
      <c r="D313" s="78"/>
      <c r="E313" s="78"/>
    </row>
    <row r="314" spans="2:5" ht="12.75" customHeight="1">
      <c r="B314" s="4" t="s">
        <v>26</v>
      </c>
      <c r="C314" s="74">
        <f>SUM(C302:C313)</f>
        <v>26355897</v>
      </c>
      <c r="D314" s="74">
        <f>SUM(D302:D313)</f>
        <v>18222566</v>
      </c>
      <c r="E314" s="74">
        <f>SUM(E302:E313)</f>
        <v>1722222</v>
      </c>
    </row>
    <row r="315" spans="2:5" ht="12.75" customHeight="1">
      <c r="B315" s="4" t="s">
        <v>49</v>
      </c>
      <c r="C315" s="74"/>
      <c r="D315" s="74"/>
      <c r="E315" s="74"/>
    </row>
    <row r="316" spans="2:5" ht="12.75" customHeight="1">
      <c r="B316" s="12" t="s">
        <v>2</v>
      </c>
      <c r="C316" s="75">
        <v>100000</v>
      </c>
      <c r="D316" s="75">
        <v>100000</v>
      </c>
      <c r="E316" s="75">
        <v>100000</v>
      </c>
    </row>
    <row r="317" ht="12.75" customHeight="1">
      <c r="B317" s="17"/>
    </row>
    <row r="318" ht="12.75" customHeight="1">
      <c r="B318" s="17"/>
    </row>
    <row r="319" ht="12.75" customHeight="1">
      <c r="B319" s="17"/>
    </row>
    <row r="320" spans="2:5" ht="12.75" customHeight="1">
      <c r="B320" s="12"/>
      <c r="C320" s="78"/>
      <c r="D320" s="78"/>
      <c r="E320" s="78"/>
    </row>
    <row r="321" spans="2:5" ht="12.75" customHeight="1">
      <c r="B321" s="4" t="s">
        <v>39</v>
      </c>
      <c r="C321" s="74">
        <f>SUM(C314:C320)</f>
        <v>26455897</v>
      </c>
      <c r="D321" s="74">
        <f>SUM(D314:D320)</f>
        <v>18322566</v>
      </c>
      <c r="E321" s="74">
        <f>SUM(E314:E320)</f>
        <v>1822222</v>
      </c>
    </row>
    <row r="322" ht="12.75" customHeight="1">
      <c r="B322" s="12"/>
    </row>
    <row r="323" spans="1:8" s="69" customFormat="1" ht="11.25">
      <c r="A323" s="165" t="s">
        <v>616</v>
      </c>
      <c r="B323" s="166"/>
      <c r="C323" s="166"/>
      <c r="D323" s="166"/>
      <c r="E323" s="166"/>
      <c r="F323" s="166"/>
      <c r="G323" s="68"/>
      <c r="H323" s="68"/>
    </row>
    <row r="324" spans="1:8" s="69" customFormat="1" ht="21" customHeight="1">
      <c r="A324" s="113" t="s">
        <v>9</v>
      </c>
      <c r="B324" s="114" t="s">
        <v>10</v>
      </c>
      <c r="C324" s="115" t="s">
        <v>538</v>
      </c>
      <c r="D324" s="115" t="s">
        <v>537</v>
      </c>
      <c r="E324" s="115" t="s">
        <v>539</v>
      </c>
      <c r="F324" s="114" t="s">
        <v>17</v>
      </c>
      <c r="G324" s="112"/>
      <c r="H324" s="112"/>
    </row>
    <row r="325" spans="1:5" ht="12.75" customHeight="1">
      <c r="A325" s="161">
        <v>20030475</v>
      </c>
      <c r="B325" s="57" t="s">
        <v>19</v>
      </c>
      <c r="C325" s="76">
        <v>222220</v>
      </c>
      <c r="D325" s="76">
        <v>222222</v>
      </c>
      <c r="E325" s="76">
        <v>222222</v>
      </c>
    </row>
    <row r="326" spans="1:5" ht="12.75" customHeight="1">
      <c r="A326" s="55">
        <v>20170140</v>
      </c>
      <c r="B326" s="23" t="s">
        <v>295</v>
      </c>
      <c r="C326" s="75">
        <v>1000000</v>
      </c>
      <c r="D326" s="75">
        <v>1000000</v>
      </c>
      <c r="E326" s="75"/>
    </row>
    <row r="327" spans="1:8" ht="12.75" customHeight="1">
      <c r="A327" s="55"/>
      <c r="B327" s="23"/>
      <c r="C327" s="78"/>
      <c r="D327" s="78"/>
      <c r="E327" s="78"/>
      <c r="G327" s="111"/>
      <c r="H327" s="12"/>
    </row>
    <row r="328" spans="2:5" ht="12.75" customHeight="1">
      <c r="B328" s="4" t="s">
        <v>26</v>
      </c>
      <c r="C328" s="74">
        <f>SUM(C325:C327)</f>
        <v>1222220</v>
      </c>
      <c r="D328" s="74">
        <f>SUM(D325:D327)</f>
        <v>1222222</v>
      </c>
      <c r="E328" s="74">
        <f>SUM(E325:E327)</f>
        <v>222222</v>
      </c>
    </row>
    <row r="329" spans="2:5" ht="12.75" customHeight="1">
      <c r="B329" s="4" t="s">
        <v>49</v>
      </c>
      <c r="C329" s="74"/>
      <c r="D329" s="74"/>
      <c r="E329" s="74"/>
    </row>
    <row r="330" spans="2:5" ht="12.75" customHeight="1">
      <c r="B330" s="12" t="s">
        <v>2</v>
      </c>
      <c r="C330" s="75">
        <v>100000</v>
      </c>
      <c r="D330" s="75">
        <v>100000</v>
      </c>
      <c r="E330" s="75">
        <v>100000</v>
      </c>
    </row>
    <row r="331" ht="12.75" customHeight="1">
      <c r="B331" s="17"/>
    </row>
    <row r="332" ht="12.75" customHeight="1">
      <c r="B332" s="17"/>
    </row>
    <row r="333" ht="12.75" customHeight="1">
      <c r="B333" s="17"/>
    </row>
    <row r="334" spans="2:6" ht="12.75" customHeight="1">
      <c r="B334" s="17"/>
      <c r="C334" s="83"/>
      <c r="F334" s="110"/>
    </row>
    <row r="335" spans="2:8" ht="12.75" customHeight="1">
      <c r="B335" s="12"/>
      <c r="C335" s="78"/>
      <c r="D335" s="78"/>
      <c r="E335" s="78"/>
      <c r="G335" s="14"/>
      <c r="H335" s="14"/>
    </row>
    <row r="336" spans="2:5" ht="12.75" customHeight="1">
      <c r="B336" s="4" t="s">
        <v>39</v>
      </c>
      <c r="C336" s="74">
        <f>SUM(C328:C335)</f>
        <v>1322220</v>
      </c>
      <c r="D336" s="74">
        <f>SUM(D328:D335)</f>
        <v>1322222</v>
      </c>
      <c r="E336" s="74">
        <f>SUM(E328:E335)</f>
        <v>322222</v>
      </c>
    </row>
    <row r="338" spans="1:8" s="69" customFormat="1" ht="11.25">
      <c r="A338" s="165" t="s">
        <v>617</v>
      </c>
      <c r="B338" s="166"/>
      <c r="C338" s="166"/>
      <c r="D338" s="166"/>
      <c r="E338" s="166"/>
      <c r="F338" s="166"/>
      <c r="G338" s="68"/>
      <c r="H338" s="68"/>
    </row>
    <row r="339" spans="1:8" s="69" customFormat="1" ht="21" customHeight="1">
      <c r="A339" s="113" t="s">
        <v>9</v>
      </c>
      <c r="B339" s="114" t="s">
        <v>10</v>
      </c>
      <c r="C339" s="115" t="s">
        <v>538</v>
      </c>
      <c r="D339" s="115" t="s">
        <v>537</v>
      </c>
      <c r="E339" s="115" t="s">
        <v>539</v>
      </c>
      <c r="F339" s="114" t="s">
        <v>17</v>
      </c>
      <c r="G339" s="112"/>
      <c r="H339" s="112"/>
    </row>
    <row r="340" spans="1:5" ht="12.75" customHeight="1">
      <c r="A340" s="55">
        <v>20010362</v>
      </c>
      <c r="B340" s="64" t="s">
        <v>468</v>
      </c>
      <c r="C340" s="75"/>
      <c r="D340" s="75"/>
      <c r="E340" s="75">
        <v>1800000</v>
      </c>
    </row>
    <row r="341" spans="1:5" ht="12.75" customHeight="1">
      <c r="A341" s="55">
        <v>20030475</v>
      </c>
      <c r="B341" s="64" t="s">
        <v>19</v>
      </c>
      <c r="C341" s="75">
        <v>222230</v>
      </c>
      <c r="D341" s="75">
        <v>222222</v>
      </c>
      <c r="E341" s="75">
        <v>222222</v>
      </c>
    </row>
    <row r="342" spans="1:4" ht="12.75" customHeight="1">
      <c r="A342" s="152">
        <v>20050286</v>
      </c>
      <c r="B342" s="35" t="s">
        <v>67</v>
      </c>
      <c r="C342" s="75">
        <v>2500000</v>
      </c>
      <c r="D342" s="75"/>
    </row>
    <row r="343" spans="1:4" ht="12.75" customHeight="1">
      <c r="A343" s="55">
        <v>20182428</v>
      </c>
      <c r="B343" s="23" t="s">
        <v>495</v>
      </c>
      <c r="D343" s="80">
        <v>12500000</v>
      </c>
    </row>
    <row r="344" spans="1:5" ht="12.75" customHeight="1">
      <c r="A344" s="55">
        <v>20190185</v>
      </c>
      <c r="B344" s="23" t="s">
        <v>386</v>
      </c>
      <c r="C344" s="75">
        <v>1400000</v>
      </c>
      <c r="D344" s="75"/>
      <c r="E344" s="75"/>
    </row>
    <row r="345" spans="1:7" ht="12.75" customHeight="1">
      <c r="A345" s="161"/>
      <c r="B345" s="34"/>
      <c r="C345" s="78"/>
      <c r="D345" s="78"/>
      <c r="E345" s="78"/>
      <c r="G345" s="12"/>
    </row>
    <row r="346" spans="2:5" ht="12.75" customHeight="1">
      <c r="B346" s="4" t="s">
        <v>26</v>
      </c>
      <c r="C346" s="74">
        <f>SUM(C340:C345)</f>
        <v>4122230</v>
      </c>
      <c r="D346" s="74">
        <f>SUM(D340:D345)</f>
        <v>12722222</v>
      </c>
      <c r="E346" s="74">
        <f>SUM(E340:E345)</f>
        <v>2022222</v>
      </c>
    </row>
    <row r="347" spans="2:5" ht="12.75" customHeight="1">
      <c r="B347" s="4" t="s">
        <v>49</v>
      </c>
      <c r="C347" s="74"/>
      <c r="D347" s="74"/>
      <c r="E347" s="74"/>
    </row>
    <row r="348" spans="2:5" ht="12.75" customHeight="1">
      <c r="B348" s="12" t="s">
        <v>2</v>
      </c>
      <c r="C348" s="75">
        <v>100000</v>
      </c>
      <c r="D348" s="75">
        <v>100000</v>
      </c>
      <c r="E348" s="75">
        <v>100000</v>
      </c>
    </row>
    <row r="349" ht="12.75" customHeight="1">
      <c r="B349" s="17"/>
    </row>
    <row r="350" spans="2:8" ht="11.25">
      <c r="B350" s="17"/>
      <c r="G350" s="12"/>
      <c r="H350" s="99"/>
    </row>
    <row r="351" spans="2:6" ht="11.25">
      <c r="B351" s="17"/>
      <c r="F351" s="110"/>
    </row>
    <row r="352" ht="12.75" customHeight="1">
      <c r="B352" s="17"/>
    </row>
    <row r="353" ht="12.75" customHeight="1">
      <c r="B353" s="17"/>
    </row>
    <row r="354" spans="2:7" ht="12.75" customHeight="1">
      <c r="B354" s="17" t="s">
        <v>15</v>
      </c>
      <c r="G354" s="72"/>
    </row>
    <row r="355" spans="2:5" ht="12.75" customHeight="1">
      <c r="B355" s="12"/>
      <c r="C355" s="78"/>
      <c r="D355" s="78"/>
      <c r="E355" s="78"/>
    </row>
    <row r="356" spans="2:5" ht="12.75" customHeight="1">
      <c r="B356" s="4" t="s">
        <v>39</v>
      </c>
      <c r="C356" s="74">
        <f>SUM(C346:C355)</f>
        <v>4222230</v>
      </c>
      <c r="D356" s="74">
        <f>SUM(D346:D355)</f>
        <v>12822222</v>
      </c>
      <c r="E356" s="74">
        <f>SUM(E346:E355)</f>
        <v>2122222</v>
      </c>
    </row>
    <row r="358" spans="1:7" ht="11.25">
      <c r="A358" s="165" t="s">
        <v>618</v>
      </c>
      <c r="B358" s="166"/>
      <c r="C358" s="166"/>
      <c r="D358" s="166"/>
      <c r="E358" s="166"/>
      <c r="F358" s="166"/>
      <c r="G358" s="68"/>
    </row>
    <row r="359" spans="1:8" s="69" customFormat="1" ht="21" customHeight="1">
      <c r="A359" s="113" t="s">
        <v>9</v>
      </c>
      <c r="B359" s="114" t="s">
        <v>10</v>
      </c>
      <c r="C359" s="115" t="s">
        <v>538</v>
      </c>
      <c r="D359" s="115" t="s">
        <v>537</v>
      </c>
      <c r="E359" s="115" t="s">
        <v>539</v>
      </c>
      <c r="F359" s="114" t="s">
        <v>17</v>
      </c>
      <c r="G359" s="112"/>
      <c r="H359" s="112"/>
    </row>
    <row r="360" spans="1:5" ht="12.75" customHeight="1">
      <c r="A360" s="152">
        <v>20010362</v>
      </c>
      <c r="B360" s="35" t="s">
        <v>468</v>
      </c>
      <c r="C360" s="75"/>
      <c r="D360" s="76">
        <v>1600000</v>
      </c>
      <c r="E360" s="76"/>
    </row>
    <row r="361" spans="1:5" ht="12.75" customHeight="1">
      <c r="A361" s="152">
        <v>20030475</v>
      </c>
      <c r="B361" s="35" t="s">
        <v>19</v>
      </c>
      <c r="C361" s="75">
        <v>222220</v>
      </c>
      <c r="D361" s="76">
        <v>222222</v>
      </c>
      <c r="E361" s="76">
        <v>222222</v>
      </c>
    </row>
    <row r="362" spans="1:7" ht="11.25">
      <c r="A362" s="55">
        <v>20060232</v>
      </c>
      <c r="B362" s="23" t="s">
        <v>200</v>
      </c>
      <c r="C362" s="75">
        <v>1500000</v>
      </c>
      <c r="D362" s="75"/>
      <c r="E362" s="75"/>
      <c r="G362" s="12"/>
    </row>
    <row r="363" spans="1:7" ht="11.25">
      <c r="A363" s="55">
        <v>20190048</v>
      </c>
      <c r="B363" s="23" t="s">
        <v>339</v>
      </c>
      <c r="C363" s="75">
        <v>510125</v>
      </c>
      <c r="D363" s="75"/>
      <c r="E363" s="75"/>
      <c r="G363" s="12"/>
    </row>
    <row r="364" spans="1:7" ht="11.25">
      <c r="A364" s="55">
        <v>20190049</v>
      </c>
      <c r="B364" s="23" t="s">
        <v>340</v>
      </c>
      <c r="C364" s="75">
        <v>510125</v>
      </c>
      <c r="D364" s="75"/>
      <c r="E364" s="75"/>
      <c r="G364" s="12"/>
    </row>
    <row r="365" spans="1:7" ht="11.25">
      <c r="A365" s="55">
        <v>20190050</v>
      </c>
      <c r="B365" s="23" t="s">
        <v>341</v>
      </c>
      <c r="C365" s="75">
        <v>836520</v>
      </c>
      <c r="D365" s="75"/>
      <c r="E365" s="75"/>
      <c r="G365" s="12"/>
    </row>
    <row r="366" spans="1:5" ht="12.75" customHeight="1">
      <c r="A366" s="55">
        <v>20190051</v>
      </c>
      <c r="B366" s="23" t="s">
        <v>342</v>
      </c>
      <c r="C366" s="75">
        <v>836520</v>
      </c>
      <c r="D366" s="75"/>
      <c r="E366" s="75"/>
    </row>
    <row r="367" spans="1:5" ht="12.75" customHeight="1">
      <c r="A367" s="161">
        <v>20190169</v>
      </c>
      <c r="B367" s="57" t="s">
        <v>376</v>
      </c>
      <c r="C367" s="76">
        <v>26086960</v>
      </c>
      <c r="D367" s="76">
        <v>26086960</v>
      </c>
      <c r="E367" s="76">
        <v>30434790</v>
      </c>
    </row>
    <row r="368" spans="1:5" ht="12.75" customHeight="1">
      <c r="A368" s="55">
        <v>20190187</v>
      </c>
      <c r="B368" s="23" t="s">
        <v>387</v>
      </c>
      <c r="C368" s="75">
        <v>1600000</v>
      </c>
      <c r="D368" s="75"/>
      <c r="E368" s="75"/>
    </row>
    <row r="369" spans="1:7" ht="12.75" customHeight="1">
      <c r="A369" s="55"/>
      <c r="B369" s="23"/>
      <c r="C369" s="77"/>
      <c r="D369" s="78"/>
      <c r="E369" s="78"/>
      <c r="G369" s="12"/>
    </row>
    <row r="370" spans="2:5" ht="12.75" customHeight="1">
      <c r="B370" s="4" t="s">
        <v>26</v>
      </c>
      <c r="C370" s="74">
        <f>SUM(C360:C369)</f>
        <v>32102470</v>
      </c>
      <c r="D370" s="74">
        <f>SUM(D360:D369)</f>
        <v>27909182</v>
      </c>
      <c r="E370" s="74">
        <f>SUM(E360:E369)</f>
        <v>30657012</v>
      </c>
    </row>
    <row r="371" spans="2:5" ht="12.75" customHeight="1">
      <c r="B371" s="4" t="s">
        <v>49</v>
      </c>
      <c r="C371" s="74"/>
      <c r="D371" s="74"/>
      <c r="E371" s="74"/>
    </row>
    <row r="372" spans="2:5" ht="12.75" customHeight="1">
      <c r="B372" s="12" t="s">
        <v>2</v>
      </c>
      <c r="C372" s="75">
        <v>100000</v>
      </c>
      <c r="D372" s="75">
        <v>100000</v>
      </c>
      <c r="E372" s="75">
        <v>100000</v>
      </c>
    </row>
    <row r="373" spans="2:5" ht="12.75" customHeight="1">
      <c r="B373" s="17"/>
      <c r="C373" s="75"/>
      <c r="D373" s="75"/>
      <c r="E373" s="75"/>
    </row>
    <row r="374" spans="2:5" ht="12.75" customHeight="1">
      <c r="B374" s="12"/>
      <c r="C374" s="75"/>
      <c r="D374" s="74"/>
      <c r="E374" s="74"/>
    </row>
    <row r="375" spans="2:5" ht="12.75" customHeight="1">
      <c r="B375" s="12"/>
      <c r="C375" s="78"/>
      <c r="D375" s="79"/>
      <c r="E375" s="79"/>
    </row>
    <row r="376" spans="2:5" ht="12.75" customHeight="1">
      <c r="B376" s="4" t="s">
        <v>39</v>
      </c>
      <c r="C376" s="74">
        <f>SUM(C370:C375)</f>
        <v>32202470</v>
      </c>
      <c r="D376" s="74">
        <f>SUM(D370:D375)</f>
        <v>28009182</v>
      </c>
      <c r="E376" s="74">
        <f>SUM(E370:E375)</f>
        <v>30757012</v>
      </c>
    </row>
    <row r="377" spans="2:5" ht="12.75" customHeight="1">
      <c r="B377" s="4"/>
      <c r="C377" s="74"/>
      <c r="D377" s="74"/>
      <c r="E377" s="74"/>
    </row>
    <row r="378" spans="1:7" ht="11.25">
      <c r="A378" s="165" t="s">
        <v>619</v>
      </c>
      <c r="B378" s="166"/>
      <c r="C378" s="166"/>
      <c r="D378" s="166"/>
      <c r="E378" s="166"/>
      <c r="F378" s="166"/>
      <c r="G378" s="68"/>
    </row>
    <row r="379" spans="1:8" s="69" customFormat="1" ht="21" customHeight="1">
      <c r="A379" s="113" t="s">
        <v>9</v>
      </c>
      <c r="B379" s="114" t="s">
        <v>10</v>
      </c>
      <c r="C379" s="115" t="s">
        <v>538</v>
      </c>
      <c r="D379" s="115" t="s">
        <v>537</v>
      </c>
      <c r="E379" s="115" t="s">
        <v>539</v>
      </c>
      <c r="F379" s="114" t="s">
        <v>17</v>
      </c>
      <c r="G379" s="112"/>
      <c r="H379" s="112"/>
    </row>
    <row r="380" spans="1:4" ht="12.75" customHeight="1">
      <c r="A380" s="152">
        <v>20050286</v>
      </c>
      <c r="B380" s="35" t="s">
        <v>67</v>
      </c>
      <c r="C380" s="75">
        <v>2000000</v>
      </c>
      <c r="D380" s="75"/>
    </row>
    <row r="381" spans="1:5" ht="12.75" customHeight="1">
      <c r="A381" s="55"/>
      <c r="B381" s="57"/>
      <c r="C381" s="77"/>
      <c r="D381" s="77"/>
      <c r="E381" s="77"/>
    </row>
    <row r="382" spans="2:5" ht="12.75" customHeight="1">
      <c r="B382" s="4" t="s">
        <v>26</v>
      </c>
      <c r="C382" s="74">
        <f>SUM(C380:C381)</f>
        <v>2000000</v>
      </c>
      <c r="D382" s="74">
        <f>SUM(D380:D381)</f>
        <v>0</v>
      </c>
      <c r="E382" s="74">
        <f>SUM(E380:E381)</f>
        <v>0</v>
      </c>
    </row>
    <row r="383" spans="2:5" ht="12.75" customHeight="1">
      <c r="B383" s="4" t="s">
        <v>49</v>
      </c>
      <c r="C383" s="74"/>
      <c r="D383" s="74"/>
      <c r="E383" s="74"/>
    </row>
    <row r="384" spans="2:5" ht="12.75" customHeight="1">
      <c r="B384" s="12" t="s">
        <v>2</v>
      </c>
      <c r="C384" s="75">
        <v>100000</v>
      </c>
      <c r="D384" s="75">
        <v>100000</v>
      </c>
      <c r="E384" s="75">
        <v>100000</v>
      </c>
    </row>
    <row r="385" ht="12.75" customHeight="1">
      <c r="B385" s="17"/>
    </row>
    <row r="386" spans="2:6" ht="11.25">
      <c r="B386" s="17"/>
      <c r="F386" s="110"/>
    </row>
    <row r="387" spans="2:7" ht="12" customHeight="1">
      <c r="B387" s="17"/>
      <c r="G387" s="72"/>
    </row>
    <row r="388" spans="2:5" ht="12.75" customHeight="1">
      <c r="B388" s="12"/>
      <c r="C388" s="78"/>
      <c r="D388" s="78"/>
      <c r="E388" s="78"/>
    </row>
    <row r="389" spans="2:5" ht="12.75" customHeight="1">
      <c r="B389" s="4" t="s">
        <v>39</v>
      </c>
      <c r="C389" s="74">
        <f>SUM(C382:C388)</f>
        <v>2100000</v>
      </c>
      <c r="D389" s="74">
        <f>SUM(D382:D388)</f>
        <v>100000</v>
      </c>
      <c r="E389" s="74">
        <f>SUM(E382:E388)</f>
        <v>100000</v>
      </c>
    </row>
    <row r="390" ht="12.75" customHeight="1">
      <c r="B390" s="7"/>
    </row>
    <row r="391" spans="1:8" s="69" customFormat="1" ht="11.25">
      <c r="A391" s="165" t="s">
        <v>620</v>
      </c>
      <c r="B391" s="166"/>
      <c r="C391" s="166"/>
      <c r="D391" s="166"/>
      <c r="E391" s="166"/>
      <c r="F391" s="166"/>
      <c r="G391" s="68"/>
      <c r="H391" s="68"/>
    </row>
    <row r="392" spans="1:8" s="69" customFormat="1" ht="21" customHeight="1">
      <c r="A392" s="113" t="s">
        <v>9</v>
      </c>
      <c r="B392" s="114" t="s">
        <v>10</v>
      </c>
      <c r="C392" s="115" t="s">
        <v>538</v>
      </c>
      <c r="D392" s="115" t="s">
        <v>537</v>
      </c>
      <c r="E392" s="115" t="s">
        <v>539</v>
      </c>
      <c r="F392" s="114" t="s">
        <v>17</v>
      </c>
      <c r="G392" s="112"/>
      <c r="H392" s="112"/>
    </row>
    <row r="393" spans="1:5" ht="12.75" customHeight="1">
      <c r="A393" s="161">
        <v>20030475</v>
      </c>
      <c r="B393" s="57" t="s">
        <v>19</v>
      </c>
      <c r="C393" s="76">
        <v>222226</v>
      </c>
      <c r="D393" s="76">
        <v>222222</v>
      </c>
      <c r="E393" s="76">
        <v>222222</v>
      </c>
    </row>
    <row r="394" spans="1:4" ht="12.75" customHeight="1">
      <c r="A394" s="152">
        <v>20050286</v>
      </c>
      <c r="B394" s="35" t="s">
        <v>67</v>
      </c>
      <c r="C394" s="75">
        <v>2500000</v>
      </c>
      <c r="D394" s="75"/>
    </row>
    <row r="395" spans="1:5" ht="12.75" customHeight="1">
      <c r="A395" s="55">
        <v>20100100</v>
      </c>
      <c r="B395" s="23" t="s">
        <v>232</v>
      </c>
      <c r="C395" s="75"/>
      <c r="D395" s="75"/>
      <c r="E395" s="75">
        <v>375000</v>
      </c>
    </row>
    <row r="396" spans="1:7" ht="12.75" customHeight="1">
      <c r="A396" s="55"/>
      <c r="B396" s="23"/>
      <c r="C396" s="78"/>
      <c r="D396" s="78"/>
      <c r="E396" s="78"/>
      <c r="G396" s="12"/>
    </row>
    <row r="397" spans="2:5" ht="12.75" customHeight="1">
      <c r="B397" s="4" t="s">
        <v>26</v>
      </c>
      <c r="C397" s="74">
        <f>SUM(C393:C396)</f>
        <v>2722226</v>
      </c>
      <c r="D397" s="74">
        <f>SUM(D393:D396)</f>
        <v>222222</v>
      </c>
      <c r="E397" s="74">
        <f>SUM(E393:E396)</f>
        <v>597222</v>
      </c>
    </row>
    <row r="398" spans="2:5" ht="12.75" customHeight="1">
      <c r="B398" s="4" t="s">
        <v>49</v>
      </c>
      <c r="C398" s="74"/>
      <c r="D398" s="74"/>
      <c r="E398" s="74"/>
    </row>
    <row r="399" spans="2:5" ht="12.75" customHeight="1">
      <c r="B399" s="12" t="s">
        <v>2</v>
      </c>
      <c r="C399" s="75">
        <v>100000</v>
      </c>
      <c r="D399" s="75">
        <v>100000</v>
      </c>
      <c r="E399" s="75">
        <v>100000</v>
      </c>
    </row>
    <row r="400" spans="2:5" ht="12.75" customHeight="1">
      <c r="B400" s="17"/>
      <c r="C400" s="75"/>
      <c r="D400" s="75"/>
      <c r="E400" s="75"/>
    </row>
    <row r="401" spans="2:5" ht="12.75" customHeight="1">
      <c r="B401" s="17"/>
      <c r="C401" s="75"/>
      <c r="D401" s="75"/>
      <c r="E401" s="75"/>
    </row>
    <row r="402" spans="2:5" ht="12.75" customHeight="1">
      <c r="B402" s="17"/>
      <c r="C402" s="75"/>
      <c r="D402" s="75"/>
      <c r="E402" s="75"/>
    </row>
    <row r="403" spans="2:5" ht="12.75" customHeight="1">
      <c r="B403" s="17"/>
      <c r="C403" s="75"/>
      <c r="D403" s="75"/>
      <c r="E403" s="75"/>
    </row>
    <row r="404" spans="2:5" ht="12.75" customHeight="1">
      <c r="B404" s="5"/>
      <c r="C404" s="78"/>
      <c r="D404" s="78"/>
      <c r="E404" s="78"/>
    </row>
    <row r="405" spans="2:5" ht="12.75" customHeight="1">
      <c r="B405" s="4" t="s">
        <v>39</v>
      </c>
      <c r="C405" s="74">
        <f>SUM(C397:C404)</f>
        <v>2822226</v>
      </c>
      <c r="D405" s="74">
        <f>SUM(D397:D404)</f>
        <v>322222</v>
      </c>
      <c r="E405" s="74">
        <f>SUM(E397:E404)</f>
        <v>697222</v>
      </c>
    </row>
    <row r="407" spans="1:8" s="69" customFormat="1" ht="11.25">
      <c r="A407" s="165" t="s">
        <v>621</v>
      </c>
      <c r="B407" s="166"/>
      <c r="C407" s="166"/>
      <c r="D407" s="166"/>
      <c r="E407" s="166"/>
      <c r="F407" s="166"/>
      <c r="G407" s="68"/>
      <c r="H407" s="68"/>
    </row>
    <row r="408" spans="1:8" s="69" customFormat="1" ht="21" customHeight="1">
      <c r="A408" s="113" t="s">
        <v>9</v>
      </c>
      <c r="B408" s="114" t="s">
        <v>10</v>
      </c>
      <c r="C408" s="115" t="s">
        <v>538</v>
      </c>
      <c r="D408" s="115" t="s">
        <v>537</v>
      </c>
      <c r="E408" s="115" t="s">
        <v>539</v>
      </c>
      <c r="F408" s="114" t="s">
        <v>17</v>
      </c>
      <c r="G408" s="112"/>
      <c r="H408" s="112"/>
    </row>
    <row r="409" spans="1:5" ht="12.75" customHeight="1">
      <c r="A409" s="158">
        <v>20010118</v>
      </c>
      <c r="B409" s="97" t="s">
        <v>140</v>
      </c>
      <c r="C409" s="76">
        <v>1600000</v>
      </c>
      <c r="D409" s="76">
        <v>1600000</v>
      </c>
      <c r="E409" s="76">
        <v>1600000</v>
      </c>
    </row>
    <row r="410" spans="1:5" ht="12.75" customHeight="1">
      <c r="A410" s="158">
        <v>20030475</v>
      </c>
      <c r="B410" s="97" t="s">
        <v>19</v>
      </c>
      <c r="C410" s="76">
        <v>222224</v>
      </c>
      <c r="D410" s="76">
        <v>222224</v>
      </c>
      <c r="E410" s="76">
        <v>222224</v>
      </c>
    </row>
    <row r="411" spans="1:4" ht="12.75" customHeight="1">
      <c r="A411" s="152">
        <v>20060020</v>
      </c>
      <c r="B411" s="35" t="s">
        <v>186</v>
      </c>
      <c r="C411" s="75">
        <v>500000</v>
      </c>
      <c r="D411" s="75"/>
    </row>
    <row r="412" spans="1:5" ht="12.75" customHeight="1">
      <c r="A412" s="158">
        <v>20060232</v>
      </c>
      <c r="B412" s="97" t="s">
        <v>200</v>
      </c>
      <c r="C412" s="76">
        <v>500000</v>
      </c>
      <c r="D412" s="76"/>
      <c r="E412" s="76"/>
    </row>
    <row r="413" spans="1:5" ht="12.75" customHeight="1">
      <c r="A413" s="55">
        <v>20190048</v>
      </c>
      <c r="B413" s="23" t="s">
        <v>339</v>
      </c>
      <c r="C413" s="75">
        <v>510125</v>
      </c>
      <c r="D413" s="75"/>
      <c r="E413" s="75"/>
    </row>
    <row r="414" spans="1:7" ht="11.25">
      <c r="A414" s="55">
        <v>20190049</v>
      </c>
      <c r="B414" s="23" t="s">
        <v>674</v>
      </c>
      <c r="C414" s="75">
        <v>510125</v>
      </c>
      <c r="D414" s="75"/>
      <c r="E414" s="75"/>
      <c r="G414" s="12"/>
    </row>
    <row r="415" spans="1:7" ht="11.25">
      <c r="A415" s="55"/>
      <c r="B415" s="23"/>
      <c r="C415" s="78"/>
      <c r="D415" s="78"/>
      <c r="E415" s="78"/>
      <c r="G415" s="12"/>
    </row>
    <row r="416" spans="2:5" ht="12.75" customHeight="1">
      <c r="B416" s="4" t="s">
        <v>26</v>
      </c>
      <c r="C416" s="74">
        <f>SUM(C409:C415)</f>
        <v>3842474</v>
      </c>
      <c r="D416" s="74">
        <f>SUM(D409:D415)</f>
        <v>1822224</v>
      </c>
      <c r="E416" s="74">
        <f>SUM(E409:E415)</f>
        <v>1822224</v>
      </c>
    </row>
    <row r="417" spans="2:5" ht="12.75" customHeight="1">
      <c r="B417" s="4" t="s">
        <v>49</v>
      </c>
      <c r="C417" s="74"/>
      <c r="D417" s="74"/>
      <c r="E417" s="74"/>
    </row>
    <row r="418" spans="2:5" ht="12.75" customHeight="1">
      <c r="B418" s="12" t="s">
        <v>2</v>
      </c>
      <c r="C418" s="75">
        <v>100000</v>
      </c>
      <c r="D418" s="75">
        <v>100000</v>
      </c>
      <c r="E418" s="75">
        <v>100000</v>
      </c>
    </row>
    <row r="419" ht="12.75" customHeight="1">
      <c r="B419" s="17"/>
    </row>
    <row r="420" ht="12.75" customHeight="1">
      <c r="B420" s="17"/>
    </row>
    <row r="421" spans="2:6" ht="11.25">
      <c r="B421" s="17"/>
      <c r="F421" s="110"/>
    </row>
    <row r="422" spans="2:5" ht="12.75" customHeight="1">
      <c r="B422" s="12"/>
      <c r="C422" s="78"/>
      <c r="D422" s="78"/>
      <c r="E422" s="78"/>
    </row>
    <row r="423" spans="2:5" ht="12.75" customHeight="1">
      <c r="B423" s="4" t="s">
        <v>39</v>
      </c>
      <c r="C423" s="74">
        <f>SUM(C416:C422)</f>
        <v>3942474</v>
      </c>
      <c r="D423" s="74">
        <f>SUM(D416:D422)</f>
        <v>1922224</v>
      </c>
      <c r="E423" s="74">
        <f>SUM(E416:E422)</f>
        <v>1922224</v>
      </c>
    </row>
    <row r="425" spans="1:8" s="69" customFormat="1" ht="11.25">
      <c r="A425" s="165" t="s">
        <v>622</v>
      </c>
      <c r="B425" s="166"/>
      <c r="C425" s="166"/>
      <c r="D425" s="166"/>
      <c r="E425" s="166"/>
      <c r="F425" s="166"/>
      <c r="G425" s="68"/>
      <c r="H425" s="68"/>
    </row>
    <row r="426" spans="1:8" s="69" customFormat="1" ht="21" customHeight="1">
      <c r="A426" s="113" t="s">
        <v>9</v>
      </c>
      <c r="B426" s="114" t="s">
        <v>10</v>
      </c>
      <c r="C426" s="115" t="s">
        <v>538</v>
      </c>
      <c r="D426" s="115" t="s">
        <v>537</v>
      </c>
      <c r="E426" s="115" t="s">
        <v>539</v>
      </c>
      <c r="F426" s="114" t="s">
        <v>17</v>
      </c>
      <c r="G426" s="112"/>
      <c r="H426" s="112"/>
    </row>
    <row r="427" spans="1:4" ht="12.75" customHeight="1">
      <c r="A427" s="152">
        <v>20050286</v>
      </c>
      <c r="B427" s="35" t="s">
        <v>67</v>
      </c>
      <c r="C427" s="75">
        <v>3000000</v>
      </c>
      <c r="D427" s="75"/>
    </row>
    <row r="428" spans="1:5" ht="12.75" customHeight="1">
      <c r="A428" s="55">
        <v>20182428</v>
      </c>
      <c r="B428" s="64" t="s">
        <v>495</v>
      </c>
      <c r="C428" s="75"/>
      <c r="D428" s="75">
        <v>12500000</v>
      </c>
      <c r="E428" s="75"/>
    </row>
    <row r="429" spans="1:5" ht="12.75" customHeight="1">
      <c r="A429" s="161">
        <v>20190158</v>
      </c>
      <c r="B429" s="57" t="s">
        <v>368</v>
      </c>
      <c r="C429" s="76">
        <v>1650000</v>
      </c>
      <c r="D429" s="76"/>
      <c r="E429" s="76"/>
    </row>
    <row r="430" spans="1:5" ht="12.75" customHeight="1">
      <c r="A430" s="55"/>
      <c r="B430" s="23"/>
      <c r="C430" s="78"/>
      <c r="D430" s="78"/>
      <c r="E430" s="78"/>
    </row>
    <row r="431" spans="2:5" ht="12.75" customHeight="1">
      <c r="B431" s="4" t="s">
        <v>26</v>
      </c>
      <c r="C431" s="74">
        <f>SUM(C427:C430)</f>
        <v>4650000</v>
      </c>
      <c r="D431" s="74">
        <f>SUM(D427:D430)</f>
        <v>12500000</v>
      </c>
      <c r="E431" s="74">
        <f>SUM(E427:E430)</f>
        <v>0</v>
      </c>
    </row>
    <row r="432" spans="2:5" ht="12.75" customHeight="1">
      <c r="B432" s="4" t="s">
        <v>49</v>
      </c>
      <c r="C432" s="75"/>
      <c r="D432" s="75"/>
      <c r="E432" s="74"/>
    </row>
    <row r="433" spans="2:5" ht="12.75" customHeight="1">
      <c r="B433" s="4" t="s">
        <v>43</v>
      </c>
      <c r="C433" s="75"/>
      <c r="D433" s="75"/>
      <c r="E433" s="74"/>
    </row>
    <row r="434" spans="2:5" ht="12.75" customHeight="1">
      <c r="B434" s="12" t="s">
        <v>2</v>
      </c>
      <c r="C434" s="75">
        <v>100000</v>
      </c>
      <c r="D434" s="75">
        <v>100000</v>
      </c>
      <c r="E434" s="75">
        <v>100000</v>
      </c>
    </row>
    <row r="435" ht="12.75" customHeight="1">
      <c r="B435" s="17"/>
    </row>
    <row r="436" ht="12.75" customHeight="1">
      <c r="B436" s="17"/>
    </row>
    <row r="437" ht="12.75" customHeight="1">
      <c r="B437" s="17"/>
    </row>
    <row r="438" spans="2:5" ht="12.75" customHeight="1">
      <c r="B438" s="12"/>
      <c r="C438" s="78"/>
      <c r="D438" s="78"/>
      <c r="E438" s="78"/>
    </row>
    <row r="439" spans="2:5" ht="12.75" customHeight="1">
      <c r="B439" s="1" t="s">
        <v>44</v>
      </c>
      <c r="C439" s="74">
        <f>SUM(C431:C438)</f>
        <v>4750000</v>
      </c>
      <c r="D439" s="74">
        <f>SUM(D431:D438)</f>
        <v>12600000</v>
      </c>
      <c r="E439" s="74">
        <f>SUM(E431:E438)</f>
        <v>100000</v>
      </c>
    </row>
    <row r="441" spans="1:7" ht="11.25">
      <c r="A441" s="165" t="s">
        <v>623</v>
      </c>
      <c r="B441" s="166"/>
      <c r="C441" s="166"/>
      <c r="D441" s="166"/>
      <c r="E441" s="166"/>
      <c r="F441" s="166"/>
      <c r="G441" s="68"/>
    </row>
    <row r="442" spans="1:8" s="69" customFormat="1" ht="21" customHeight="1">
      <c r="A442" s="113" t="s">
        <v>9</v>
      </c>
      <c r="B442" s="114" t="s">
        <v>10</v>
      </c>
      <c r="C442" s="115" t="s">
        <v>538</v>
      </c>
      <c r="D442" s="115" t="s">
        <v>537</v>
      </c>
      <c r="E442" s="115" t="s">
        <v>539</v>
      </c>
      <c r="F442" s="114" t="s">
        <v>17</v>
      </c>
      <c r="G442" s="112"/>
      <c r="H442" s="112"/>
    </row>
    <row r="443" spans="1:4" ht="12.75" customHeight="1">
      <c r="A443" s="152">
        <v>20050286</v>
      </c>
      <c r="B443" s="35" t="s">
        <v>67</v>
      </c>
      <c r="C443" s="75">
        <v>4000000</v>
      </c>
      <c r="D443" s="75"/>
    </row>
    <row r="444" spans="1:4" ht="12.75" customHeight="1">
      <c r="A444" s="152">
        <v>20060020</v>
      </c>
      <c r="B444" s="35" t="s">
        <v>186</v>
      </c>
      <c r="C444" s="75">
        <v>500000</v>
      </c>
      <c r="D444" s="75"/>
    </row>
    <row r="445" spans="1:5" ht="12.75" customHeight="1">
      <c r="A445" s="55"/>
      <c r="B445" s="23"/>
      <c r="C445" s="78"/>
      <c r="D445" s="78"/>
      <c r="E445" s="78"/>
    </row>
    <row r="446" spans="2:5" ht="12.75" customHeight="1">
      <c r="B446" s="4" t="s">
        <v>26</v>
      </c>
      <c r="C446" s="74">
        <f>SUM(C443:C445)</f>
        <v>4500000</v>
      </c>
      <c r="D446" s="74">
        <f>SUM(D443:D445)</f>
        <v>0</v>
      </c>
      <c r="E446" s="74">
        <f>SUM(E443:E445)</f>
        <v>0</v>
      </c>
    </row>
    <row r="447" spans="2:5" ht="12.75" customHeight="1">
      <c r="B447" s="4" t="s">
        <v>49</v>
      </c>
      <c r="C447" s="74"/>
      <c r="D447" s="74"/>
      <c r="E447" s="74"/>
    </row>
    <row r="448" spans="2:5" ht="12.75" customHeight="1">
      <c r="B448" s="12" t="s">
        <v>2</v>
      </c>
      <c r="C448" s="75">
        <v>100000</v>
      </c>
      <c r="D448" s="75">
        <v>100000</v>
      </c>
      <c r="E448" s="75">
        <v>100000</v>
      </c>
    </row>
    <row r="449" ht="12.75" customHeight="1">
      <c r="B449" s="17"/>
    </row>
    <row r="450" ht="12.75" customHeight="1">
      <c r="B450" s="17"/>
    </row>
    <row r="451" ht="12.75" customHeight="1">
      <c r="B451" s="17"/>
    </row>
    <row r="452" spans="2:5" ht="12.75" customHeight="1">
      <c r="B452" s="12"/>
      <c r="C452" s="75"/>
      <c r="D452" s="75"/>
      <c r="E452" s="75"/>
    </row>
    <row r="453" spans="2:5" ht="12.75" customHeight="1">
      <c r="B453" s="12"/>
      <c r="C453" s="78"/>
      <c r="D453" s="78"/>
      <c r="E453" s="78"/>
    </row>
    <row r="454" spans="2:5" ht="12.75" customHeight="1">
      <c r="B454" s="4" t="s">
        <v>39</v>
      </c>
      <c r="C454" s="74">
        <f>SUM(C446:C453)</f>
        <v>4600000</v>
      </c>
      <c r="D454" s="74">
        <f>SUM(D446:D453)</f>
        <v>100000</v>
      </c>
      <c r="E454" s="74">
        <f>SUM(E446:E453)</f>
        <v>100000</v>
      </c>
    </row>
    <row r="455" spans="2:5" ht="12.75" customHeight="1">
      <c r="B455" s="4"/>
      <c r="C455" s="74"/>
      <c r="D455" s="74"/>
      <c r="E455" s="74"/>
    </row>
    <row r="456" spans="1:8" s="69" customFormat="1" ht="11.25">
      <c r="A456" s="165" t="s">
        <v>624</v>
      </c>
      <c r="B456" s="166"/>
      <c r="C456" s="166"/>
      <c r="D456" s="166"/>
      <c r="E456" s="166"/>
      <c r="F456" s="166"/>
      <c r="G456" s="68"/>
      <c r="H456" s="68"/>
    </row>
    <row r="457" spans="1:8" s="69" customFormat="1" ht="21" customHeight="1">
      <c r="A457" s="113" t="s">
        <v>9</v>
      </c>
      <c r="B457" s="114" t="s">
        <v>10</v>
      </c>
      <c r="C457" s="115" t="s">
        <v>538</v>
      </c>
      <c r="D457" s="115" t="s">
        <v>537</v>
      </c>
      <c r="E457" s="115" t="s">
        <v>539</v>
      </c>
      <c r="F457" s="114" t="s">
        <v>17</v>
      </c>
      <c r="G457" s="112"/>
      <c r="H457" s="112"/>
    </row>
    <row r="458" spans="1:4" ht="12.75" customHeight="1">
      <c r="A458" s="152">
        <v>20050286</v>
      </c>
      <c r="B458" s="35" t="s">
        <v>67</v>
      </c>
      <c r="C458" s="75">
        <v>3000000</v>
      </c>
      <c r="D458" s="75"/>
    </row>
    <row r="459" spans="1:7" ht="12.75" customHeight="1">
      <c r="A459" s="55">
        <v>20190188</v>
      </c>
      <c r="B459" s="23" t="s">
        <v>388</v>
      </c>
      <c r="C459" s="75">
        <v>1400000</v>
      </c>
      <c r="D459" s="75"/>
      <c r="E459" s="75"/>
      <c r="G459" s="12"/>
    </row>
    <row r="460" spans="1:7" ht="12.75" customHeight="1">
      <c r="A460" s="161"/>
      <c r="B460" s="34"/>
      <c r="C460" s="77"/>
      <c r="D460" s="78"/>
      <c r="E460" s="78"/>
      <c r="G460" s="12"/>
    </row>
    <row r="461" spans="2:5" ht="12.75" customHeight="1">
      <c r="B461" s="4" t="s">
        <v>26</v>
      </c>
      <c r="C461" s="74">
        <f>SUM(C458:C460)</f>
        <v>4400000</v>
      </c>
      <c r="D461" s="74">
        <f>SUM(D458:D460)</f>
        <v>0</v>
      </c>
      <c r="E461" s="74">
        <f>SUM(E458:E460)</f>
        <v>0</v>
      </c>
    </row>
    <row r="462" spans="2:5" ht="12.75" customHeight="1">
      <c r="B462" s="4" t="s">
        <v>49</v>
      </c>
      <c r="C462" s="74"/>
      <c r="D462" s="74"/>
      <c r="E462" s="74"/>
    </row>
    <row r="463" spans="2:5" ht="12.75" customHeight="1">
      <c r="B463" s="12" t="s">
        <v>2</v>
      </c>
      <c r="C463" s="75">
        <v>100000</v>
      </c>
      <c r="D463" s="75">
        <v>100000</v>
      </c>
      <c r="E463" s="75">
        <v>100000</v>
      </c>
    </row>
    <row r="464" ht="12.75" customHeight="1">
      <c r="B464" s="17"/>
    </row>
    <row r="465" ht="12.75" customHeight="1">
      <c r="B465" s="17"/>
    </row>
    <row r="466" ht="11.25">
      <c r="B466" s="17"/>
    </row>
    <row r="467" spans="2:6" ht="11.25">
      <c r="B467" s="17"/>
      <c r="F467" s="110"/>
    </row>
    <row r="468" spans="2:7" ht="12" customHeight="1">
      <c r="B468" s="101"/>
      <c r="G468" s="72"/>
    </row>
    <row r="469" spans="2:5" ht="12.75" customHeight="1">
      <c r="B469" s="12"/>
      <c r="C469" s="78"/>
      <c r="D469" s="78"/>
      <c r="E469" s="78"/>
    </row>
    <row r="470" spans="2:5" ht="12.75" customHeight="1">
      <c r="B470" s="4" t="s">
        <v>39</v>
      </c>
      <c r="C470" s="74">
        <f>SUM(C461:C469)</f>
        <v>4500000</v>
      </c>
      <c r="D470" s="74">
        <f>SUM(D461:D469)</f>
        <v>100000</v>
      </c>
      <c r="E470" s="74">
        <f>SUM(E461:E469)</f>
        <v>100000</v>
      </c>
    </row>
    <row r="473" spans="1:8" s="69" customFormat="1" ht="11.25">
      <c r="A473" s="165" t="s">
        <v>625</v>
      </c>
      <c r="B473" s="166"/>
      <c r="C473" s="166"/>
      <c r="D473" s="166"/>
      <c r="E473" s="166"/>
      <c r="F473" s="166"/>
      <c r="G473" s="68"/>
      <c r="H473" s="68"/>
    </row>
    <row r="474" spans="1:8" s="69" customFormat="1" ht="21" customHeight="1">
      <c r="A474" s="113" t="s">
        <v>9</v>
      </c>
      <c r="B474" s="114" t="s">
        <v>10</v>
      </c>
      <c r="C474" s="115" t="s">
        <v>538</v>
      </c>
      <c r="D474" s="115" t="s">
        <v>537</v>
      </c>
      <c r="E474" s="115" t="s">
        <v>539</v>
      </c>
      <c r="F474" s="114" t="s">
        <v>17</v>
      </c>
      <c r="G474" s="112"/>
      <c r="H474" s="112"/>
    </row>
    <row r="475" spans="1:5" ht="12.75" customHeight="1">
      <c r="A475" s="55">
        <v>19930264</v>
      </c>
      <c r="B475" s="23" t="s">
        <v>102</v>
      </c>
      <c r="C475" s="75">
        <v>4227368</v>
      </c>
      <c r="D475" s="75">
        <v>2005271</v>
      </c>
      <c r="E475" s="75">
        <v>5531716</v>
      </c>
    </row>
    <row r="476" spans="1:4" ht="12.75" customHeight="1">
      <c r="A476" s="152">
        <v>20050286</v>
      </c>
      <c r="B476" s="35" t="s">
        <v>67</v>
      </c>
      <c r="C476" s="75">
        <v>2500000</v>
      </c>
      <c r="D476" s="75"/>
    </row>
    <row r="477" spans="1:5" ht="12.75" customHeight="1">
      <c r="A477" s="152">
        <v>20080078</v>
      </c>
      <c r="B477" s="35" t="s">
        <v>219</v>
      </c>
      <c r="C477" s="75">
        <v>6000000</v>
      </c>
      <c r="D477" s="75">
        <v>5000000</v>
      </c>
      <c r="E477" s="75">
        <v>5000000</v>
      </c>
    </row>
    <row r="478" spans="1:5" ht="12.75" customHeight="1">
      <c r="A478" s="152">
        <v>20170128</v>
      </c>
      <c r="B478" s="35" t="s">
        <v>289</v>
      </c>
      <c r="C478" s="75">
        <v>20000000</v>
      </c>
      <c r="D478" s="75">
        <v>20000000</v>
      </c>
      <c r="E478" s="75">
        <v>20000000</v>
      </c>
    </row>
    <row r="479" spans="1:5" ht="12.75" customHeight="1">
      <c r="A479" s="152">
        <v>20190160</v>
      </c>
      <c r="B479" s="35" t="s">
        <v>370</v>
      </c>
      <c r="C479" s="75">
        <v>1650000</v>
      </c>
      <c r="D479" s="75"/>
      <c r="E479" s="75"/>
    </row>
    <row r="480" spans="2:7" ht="12.75" customHeight="1">
      <c r="B480" s="10"/>
      <c r="C480" s="78"/>
      <c r="D480" s="79"/>
      <c r="E480" s="79"/>
      <c r="G480" s="106"/>
    </row>
    <row r="481" spans="2:5" ht="12.75" customHeight="1">
      <c r="B481" s="4" t="s">
        <v>26</v>
      </c>
      <c r="C481" s="74">
        <f>SUM(C475:C480)</f>
        <v>34377368</v>
      </c>
      <c r="D481" s="74">
        <f>SUM(D475:D480)</f>
        <v>27005271</v>
      </c>
      <c r="E481" s="74">
        <f>SUM(E475:E480)</f>
        <v>30531716</v>
      </c>
    </row>
    <row r="482" spans="2:5" ht="12.75" customHeight="1">
      <c r="B482" s="4" t="s">
        <v>49</v>
      </c>
      <c r="C482" s="74"/>
      <c r="D482" s="74"/>
      <c r="E482" s="74"/>
    </row>
    <row r="483" spans="2:5" ht="12.75" customHeight="1">
      <c r="B483" s="12" t="s">
        <v>2</v>
      </c>
      <c r="C483" s="75">
        <v>100000</v>
      </c>
      <c r="D483" s="75">
        <v>100000</v>
      </c>
      <c r="E483" s="75">
        <v>100000</v>
      </c>
    </row>
    <row r="484" ht="12.75" customHeight="1">
      <c r="B484" s="17"/>
    </row>
    <row r="485" ht="12.75" customHeight="1">
      <c r="B485" s="17"/>
    </row>
    <row r="486" spans="2:5" ht="12.75" customHeight="1">
      <c r="B486" s="12"/>
      <c r="C486" s="78"/>
      <c r="D486" s="78"/>
      <c r="E486" s="78"/>
    </row>
    <row r="487" spans="2:5" ht="12.75" customHeight="1">
      <c r="B487" s="4" t="s">
        <v>39</v>
      </c>
      <c r="C487" s="74">
        <f>SUM(C481:C486)</f>
        <v>34477368</v>
      </c>
      <c r="D487" s="74">
        <f>SUM(D481:D486)</f>
        <v>27105271</v>
      </c>
      <c r="E487" s="74">
        <f>SUM(E481:E486)</f>
        <v>30631716</v>
      </c>
    </row>
    <row r="489" spans="1:8" s="69" customFormat="1" ht="11.25">
      <c r="A489" s="165" t="s">
        <v>626</v>
      </c>
      <c r="B489" s="166"/>
      <c r="C489" s="166"/>
      <c r="D489" s="166"/>
      <c r="E489" s="166"/>
      <c r="F489" s="166"/>
      <c r="G489" s="68"/>
      <c r="H489" s="68"/>
    </row>
    <row r="490" spans="1:8" s="69" customFormat="1" ht="21" customHeight="1">
      <c r="A490" s="113" t="s">
        <v>9</v>
      </c>
      <c r="B490" s="114" t="s">
        <v>10</v>
      </c>
      <c r="C490" s="115" t="s">
        <v>538</v>
      </c>
      <c r="D490" s="115" t="s">
        <v>537</v>
      </c>
      <c r="E490" s="115" t="s">
        <v>539</v>
      </c>
      <c r="F490" s="114" t="s">
        <v>17</v>
      </c>
      <c r="G490" s="112"/>
      <c r="H490" s="112"/>
    </row>
    <row r="491" spans="1:4" ht="12.75" customHeight="1">
      <c r="A491" s="152">
        <v>20050286</v>
      </c>
      <c r="B491" s="35" t="s">
        <v>67</v>
      </c>
      <c r="C491" s="75">
        <v>3000000</v>
      </c>
      <c r="D491" s="75"/>
    </row>
    <row r="492" spans="1:7" ht="12.75" customHeight="1">
      <c r="A492" s="55"/>
      <c r="B492" s="23"/>
      <c r="C492" s="78"/>
      <c r="D492" s="78"/>
      <c r="E492" s="78"/>
      <c r="G492" s="72"/>
    </row>
    <row r="493" spans="2:5" ht="12.75" customHeight="1">
      <c r="B493" s="4" t="s">
        <v>26</v>
      </c>
      <c r="C493" s="74">
        <f>SUM(C491:C492)</f>
        <v>3000000</v>
      </c>
      <c r="D493" s="74">
        <f>SUM(D491:D492)</f>
        <v>0</v>
      </c>
      <c r="E493" s="74">
        <f>SUM(E491:E492)</f>
        <v>0</v>
      </c>
    </row>
    <row r="494" spans="2:5" ht="12.75" customHeight="1">
      <c r="B494" s="4" t="s">
        <v>49</v>
      </c>
      <c r="C494" s="74"/>
      <c r="D494" s="74"/>
      <c r="E494" s="74"/>
    </row>
    <row r="495" spans="2:5" ht="12.75" customHeight="1">
      <c r="B495" s="12" t="s">
        <v>2</v>
      </c>
      <c r="C495" s="75">
        <v>100000</v>
      </c>
      <c r="D495" s="75">
        <v>100000</v>
      </c>
      <c r="E495" s="75">
        <v>100000</v>
      </c>
    </row>
    <row r="496" spans="2:5" ht="12.75" customHeight="1">
      <c r="B496" s="17"/>
      <c r="C496" s="75"/>
      <c r="D496" s="75"/>
      <c r="E496" s="75"/>
    </row>
    <row r="497" spans="2:6" ht="11.25">
      <c r="B497" s="12"/>
      <c r="D497" s="75"/>
      <c r="E497" s="75"/>
      <c r="F497" s="110"/>
    </row>
    <row r="498" spans="2:5" ht="12.75" customHeight="1">
      <c r="B498" s="12"/>
      <c r="C498" s="78"/>
      <c r="D498" s="78"/>
      <c r="E498" s="78"/>
    </row>
    <row r="499" spans="2:5" ht="12.75" customHeight="1">
      <c r="B499" s="4" t="s">
        <v>39</v>
      </c>
      <c r="C499" s="74">
        <f>SUM(C493:C498)</f>
        <v>3100000</v>
      </c>
      <c r="D499" s="74">
        <f>SUM(D493:D498)</f>
        <v>100000</v>
      </c>
      <c r="E499" s="74">
        <f>SUM(E493:E498)</f>
        <v>100000</v>
      </c>
    </row>
    <row r="501" spans="1:7" ht="11.25">
      <c r="A501" s="165" t="s">
        <v>627</v>
      </c>
      <c r="B501" s="166"/>
      <c r="C501" s="166"/>
      <c r="D501" s="166"/>
      <c r="E501" s="166"/>
      <c r="F501" s="166"/>
      <c r="G501" s="68"/>
    </row>
    <row r="502" spans="1:8" s="69" customFormat="1" ht="21" customHeight="1">
      <c r="A502" s="113" t="s">
        <v>9</v>
      </c>
      <c r="B502" s="114" t="s">
        <v>10</v>
      </c>
      <c r="C502" s="115" t="s">
        <v>538</v>
      </c>
      <c r="D502" s="115" t="s">
        <v>537</v>
      </c>
      <c r="E502" s="115" t="s">
        <v>539</v>
      </c>
      <c r="F502" s="114" t="s">
        <v>17</v>
      </c>
      <c r="G502" s="112"/>
      <c r="H502" s="112"/>
    </row>
    <row r="503" spans="1:5" ht="12.75" customHeight="1">
      <c r="A503" s="152">
        <v>20100100</v>
      </c>
      <c r="B503" s="35" t="s">
        <v>232</v>
      </c>
      <c r="C503" s="75">
        <v>360000</v>
      </c>
      <c r="D503" s="76"/>
      <c r="E503" s="76"/>
    </row>
    <row r="504" spans="1:5" ht="12.75" customHeight="1">
      <c r="A504" s="55">
        <v>20170022</v>
      </c>
      <c r="B504" s="23" t="s">
        <v>266</v>
      </c>
      <c r="C504" s="75">
        <v>2275000</v>
      </c>
      <c r="D504" s="75"/>
      <c r="E504" s="75"/>
    </row>
    <row r="505" spans="1:5" ht="12.75" customHeight="1">
      <c r="A505" s="152">
        <v>20182522</v>
      </c>
      <c r="B505" s="35" t="s">
        <v>324</v>
      </c>
      <c r="C505" s="75">
        <v>2441000</v>
      </c>
      <c r="D505" s="76"/>
      <c r="E505" s="76"/>
    </row>
    <row r="506" spans="1:5" ht="12.75" customHeight="1">
      <c r="A506" s="161"/>
      <c r="B506" s="57"/>
      <c r="C506" s="77"/>
      <c r="D506" s="77"/>
      <c r="E506" s="77"/>
    </row>
    <row r="507" spans="2:5" ht="12.75" customHeight="1">
      <c r="B507" s="4" t="s">
        <v>26</v>
      </c>
      <c r="C507" s="74">
        <f>SUM(C503:C506)</f>
        <v>5076000</v>
      </c>
      <c r="D507" s="74">
        <f>SUM(D503:D506)</f>
        <v>0</v>
      </c>
      <c r="E507" s="74">
        <f>SUM(E503:E506)</f>
        <v>0</v>
      </c>
    </row>
    <row r="508" spans="2:5" ht="12.75" customHeight="1">
      <c r="B508" s="4" t="s">
        <v>49</v>
      </c>
      <c r="C508" s="74"/>
      <c r="D508" s="74"/>
      <c r="E508" s="74"/>
    </row>
    <row r="509" spans="2:5" ht="12.75" customHeight="1">
      <c r="B509" s="12" t="s">
        <v>2</v>
      </c>
      <c r="C509" s="75">
        <v>100000</v>
      </c>
      <c r="D509" s="75">
        <v>100000</v>
      </c>
      <c r="E509" s="75">
        <v>100000</v>
      </c>
    </row>
    <row r="510" ht="12.75" customHeight="1">
      <c r="B510" s="17"/>
    </row>
    <row r="511" spans="2:5" ht="12.75" customHeight="1">
      <c r="B511" s="17"/>
      <c r="C511" s="75"/>
      <c r="D511" s="75"/>
      <c r="E511" s="75"/>
    </row>
    <row r="512" spans="2:8" ht="11.25">
      <c r="B512" s="8"/>
      <c r="F512" s="110"/>
      <c r="G512" s="14"/>
      <c r="H512" s="14"/>
    </row>
    <row r="514" spans="2:5" ht="12.75" customHeight="1">
      <c r="B514" s="12"/>
      <c r="C514" s="78"/>
      <c r="D514" s="78"/>
      <c r="E514" s="78"/>
    </row>
    <row r="515" spans="2:8" ht="12.75" customHeight="1">
      <c r="B515" s="4" t="s">
        <v>39</v>
      </c>
      <c r="C515" s="74">
        <f>SUM(C507:C514)</f>
        <v>5176000</v>
      </c>
      <c r="D515" s="74">
        <f>SUM(D507:D514)</f>
        <v>100000</v>
      </c>
      <c r="E515" s="74">
        <f>SUM(E507:E514)</f>
        <v>100000</v>
      </c>
      <c r="G515" s="5"/>
      <c r="H515" s="5"/>
    </row>
    <row r="516" spans="2:5" ht="12.75" customHeight="1">
      <c r="B516" s="4"/>
      <c r="C516" s="74"/>
      <c r="D516" s="74"/>
      <c r="E516" s="74"/>
    </row>
    <row r="517" spans="1:7" ht="11.25">
      <c r="A517" s="165" t="s">
        <v>628</v>
      </c>
      <c r="B517" s="166"/>
      <c r="C517" s="166"/>
      <c r="D517" s="166"/>
      <c r="E517" s="166"/>
      <c r="F517" s="166"/>
      <c r="G517" s="68"/>
    </row>
    <row r="518" spans="1:8" s="69" customFormat="1" ht="21" customHeight="1">
      <c r="A518" s="113" t="s">
        <v>9</v>
      </c>
      <c r="B518" s="114" t="s">
        <v>10</v>
      </c>
      <c r="C518" s="115" t="s">
        <v>538</v>
      </c>
      <c r="D518" s="115" t="s">
        <v>537</v>
      </c>
      <c r="E518" s="115" t="s">
        <v>539</v>
      </c>
      <c r="F518" s="114" t="s">
        <v>17</v>
      </c>
      <c r="G518" s="112"/>
      <c r="H518" s="112"/>
    </row>
    <row r="519" spans="1:5" ht="12.75" customHeight="1">
      <c r="A519" s="55">
        <v>19980266</v>
      </c>
      <c r="B519" s="23" t="s">
        <v>123</v>
      </c>
      <c r="C519" s="75">
        <v>700000</v>
      </c>
      <c r="D519" s="75"/>
      <c r="E519" s="75"/>
    </row>
    <row r="520" spans="1:4" ht="12.75" customHeight="1">
      <c r="A520" s="152">
        <v>20060020</v>
      </c>
      <c r="B520" s="35" t="s">
        <v>186</v>
      </c>
      <c r="C520" s="75">
        <v>600000</v>
      </c>
      <c r="D520" s="75"/>
    </row>
    <row r="521" spans="1:5" ht="12.75" customHeight="1">
      <c r="A521" s="152">
        <v>20100100</v>
      </c>
      <c r="B521" s="35" t="s">
        <v>232</v>
      </c>
      <c r="C521" s="75"/>
      <c r="D521" s="76">
        <v>300000</v>
      </c>
      <c r="E521" s="76"/>
    </row>
    <row r="522" spans="1:5" ht="12.75" customHeight="1">
      <c r="A522" s="152">
        <v>20110092</v>
      </c>
      <c r="B522" s="35" t="s">
        <v>239</v>
      </c>
      <c r="C522" s="75">
        <v>5500000</v>
      </c>
      <c r="D522" s="76">
        <v>10500000</v>
      </c>
      <c r="E522" s="76">
        <v>10500000</v>
      </c>
    </row>
    <row r="523" spans="1:5" ht="12.75" customHeight="1">
      <c r="A523" s="160">
        <v>20190003</v>
      </c>
      <c r="B523" s="63" t="s">
        <v>336</v>
      </c>
      <c r="C523" s="75">
        <v>1500000</v>
      </c>
      <c r="D523" s="75">
        <v>4500000</v>
      </c>
      <c r="E523" s="80">
        <v>4500000</v>
      </c>
    </row>
    <row r="524" spans="1:5" ht="12.75" customHeight="1">
      <c r="A524" s="160">
        <v>20190004</v>
      </c>
      <c r="B524" s="63" t="s">
        <v>337</v>
      </c>
      <c r="C524" s="75">
        <v>450000</v>
      </c>
      <c r="D524" s="75">
        <v>500000</v>
      </c>
      <c r="E524" s="75">
        <v>500000</v>
      </c>
    </row>
    <row r="525" spans="1:5" ht="12.75" customHeight="1">
      <c r="A525" s="55">
        <v>20190005</v>
      </c>
      <c r="B525" s="23" t="s">
        <v>338</v>
      </c>
      <c r="C525" s="76">
        <v>500000</v>
      </c>
      <c r="D525" s="76">
        <v>1000000</v>
      </c>
      <c r="E525" s="76">
        <v>1000000</v>
      </c>
    </row>
    <row r="526" spans="1:5" ht="12.75" customHeight="1">
      <c r="A526" s="55">
        <v>20190198</v>
      </c>
      <c r="B526" s="23" t="s">
        <v>396</v>
      </c>
      <c r="C526" s="76"/>
      <c r="D526" s="76"/>
      <c r="E526" s="76">
        <v>1000000</v>
      </c>
    </row>
    <row r="527" spans="1:5" ht="12.75" customHeight="1">
      <c r="A527" s="161"/>
      <c r="B527" s="57"/>
      <c r="C527" s="77"/>
      <c r="D527" s="77"/>
      <c r="E527" s="77"/>
    </row>
    <row r="528" spans="2:5" ht="12.75" customHeight="1">
      <c r="B528" s="4" t="s">
        <v>26</v>
      </c>
      <c r="C528" s="74">
        <f>SUM(C519:C527)</f>
        <v>9250000</v>
      </c>
      <c r="D528" s="74">
        <f>SUM(D519:D527)</f>
        <v>16800000</v>
      </c>
      <c r="E528" s="74">
        <f>SUM(E519:E527)</f>
        <v>17500000</v>
      </c>
    </row>
    <row r="529" spans="2:5" ht="12.75" customHeight="1">
      <c r="B529" s="4" t="s">
        <v>49</v>
      </c>
      <c r="C529" s="74"/>
      <c r="D529" s="74"/>
      <c r="E529" s="74"/>
    </row>
    <row r="530" spans="2:5" ht="12.75" customHeight="1">
      <c r="B530" s="12" t="s">
        <v>2</v>
      </c>
      <c r="C530" s="75">
        <v>100000</v>
      </c>
      <c r="D530" s="75">
        <v>100000</v>
      </c>
      <c r="E530" s="75">
        <v>100000</v>
      </c>
    </row>
    <row r="531" ht="12.75" customHeight="1">
      <c r="B531" s="17"/>
    </row>
    <row r="532" spans="2:8" ht="12.75" customHeight="1">
      <c r="B532" s="17"/>
      <c r="G532" s="5"/>
      <c r="H532" s="5"/>
    </row>
    <row r="533" spans="2:8" ht="11.25">
      <c r="B533" s="17"/>
      <c r="F533" s="110"/>
      <c r="H533" s="5"/>
    </row>
    <row r="534" spans="2:8" ht="12.75" customHeight="1">
      <c r="B534" s="17"/>
      <c r="F534" s="110"/>
      <c r="H534" s="5"/>
    </row>
    <row r="535" spans="2:8" ht="11.25">
      <c r="B535" s="17"/>
      <c r="F535" s="110"/>
      <c r="H535" s="5"/>
    </row>
    <row r="536" spans="2:5" ht="12.75" customHeight="1">
      <c r="B536" s="12"/>
      <c r="C536" s="78"/>
      <c r="D536" s="78"/>
      <c r="E536" s="78"/>
    </row>
    <row r="537" spans="2:5" ht="12.75" customHeight="1">
      <c r="B537" s="4" t="s">
        <v>39</v>
      </c>
      <c r="C537" s="74">
        <f>SUM(C528:C536)</f>
        <v>9350000</v>
      </c>
      <c r="D537" s="74">
        <f>SUM(D528:D536)</f>
        <v>16900000</v>
      </c>
      <c r="E537" s="74">
        <f>SUM(E528:E536)</f>
        <v>17600000</v>
      </c>
    </row>
    <row r="539" spans="1:7" ht="11.25">
      <c r="A539" s="165" t="s">
        <v>629</v>
      </c>
      <c r="B539" s="166"/>
      <c r="C539" s="166"/>
      <c r="D539" s="166"/>
      <c r="E539" s="166"/>
      <c r="F539" s="166"/>
      <c r="G539" s="68"/>
    </row>
    <row r="540" spans="1:8" s="69" customFormat="1" ht="21" customHeight="1">
      <c r="A540" s="113" t="s">
        <v>9</v>
      </c>
      <c r="B540" s="114" t="s">
        <v>10</v>
      </c>
      <c r="C540" s="115" t="s">
        <v>538</v>
      </c>
      <c r="D540" s="115" t="s">
        <v>537</v>
      </c>
      <c r="E540" s="115" t="s">
        <v>539</v>
      </c>
      <c r="F540" s="114" t="s">
        <v>17</v>
      </c>
      <c r="G540" s="112"/>
      <c r="H540" s="112"/>
    </row>
    <row r="541" spans="1:5" ht="12.75" customHeight="1">
      <c r="A541" s="152">
        <v>19960525</v>
      </c>
      <c r="B541" s="35" t="s">
        <v>116</v>
      </c>
      <c r="C541" s="75">
        <v>500000</v>
      </c>
      <c r="D541" s="75"/>
      <c r="E541" s="75"/>
    </row>
    <row r="542" spans="1:4" ht="12.75" customHeight="1">
      <c r="A542" s="152">
        <v>20050286</v>
      </c>
      <c r="B542" s="35" t="s">
        <v>67</v>
      </c>
      <c r="C542" s="75">
        <v>4000000</v>
      </c>
      <c r="D542" s="75"/>
    </row>
    <row r="543" spans="1:7" ht="12.75" customHeight="1">
      <c r="A543" s="158"/>
      <c r="B543" s="97"/>
      <c r="C543" s="77"/>
      <c r="D543" s="77"/>
      <c r="E543" s="77"/>
      <c r="G543" s="12"/>
    </row>
    <row r="544" spans="2:5" ht="12.75" customHeight="1">
      <c r="B544" s="4" t="s">
        <v>26</v>
      </c>
      <c r="C544" s="74">
        <f>SUM(C541:C543)</f>
        <v>4500000</v>
      </c>
      <c r="D544" s="74">
        <f>SUM(D541:D543)</f>
        <v>0</v>
      </c>
      <c r="E544" s="74">
        <f>SUM(E541:E543)</f>
        <v>0</v>
      </c>
    </row>
    <row r="545" spans="2:5" ht="12.75" customHeight="1">
      <c r="B545" s="4" t="s">
        <v>49</v>
      </c>
      <c r="C545" s="74"/>
      <c r="D545" s="74"/>
      <c r="E545" s="74"/>
    </row>
    <row r="546" spans="2:5" ht="12.75" customHeight="1">
      <c r="B546" s="12" t="s">
        <v>2</v>
      </c>
      <c r="C546" s="75">
        <v>100000</v>
      </c>
      <c r="D546" s="75">
        <v>100000</v>
      </c>
      <c r="E546" s="75">
        <v>100000</v>
      </c>
    </row>
    <row r="547" ht="12.75" customHeight="1">
      <c r="B547" s="17"/>
    </row>
    <row r="548" spans="2:8" ht="12.75" customHeight="1">
      <c r="B548" s="17"/>
      <c r="G548" s="5"/>
      <c r="H548" s="5"/>
    </row>
    <row r="549" spans="2:8" ht="12.75" customHeight="1">
      <c r="B549" s="17"/>
      <c r="G549" s="5"/>
      <c r="H549" s="5"/>
    </row>
    <row r="550" spans="2:5" ht="12.75" customHeight="1">
      <c r="B550" s="12"/>
      <c r="C550" s="78"/>
      <c r="D550" s="78"/>
      <c r="E550" s="78"/>
    </row>
    <row r="551" spans="2:5" ht="12.75" customHeight="1">
      <c r="B551" s="4" t="s">
        <v>39</v>
      </c>
      <c r="C551" s="74">
        <f>SUM(C544:C550)</f>
        <v>4600000</v>
      </c>
      <c r="D551" s="74">
        <f>SUM(D544:D550)</f>
        <v>100000</v>
      </c>
      <c r="E551" s="74">
        <f>SUM(E544:E550)</f>
        <v>100000</v>
      </c>
    </row>
    <row r="552" spans="2:5" ht="12.75" customHeight="1">
      <c r="B552" s="4"/>
      <c r="C552" s="74"/>
      <c r="D552" s="74"/>
      <c r="E552" s="74"/>
    </row>
    <row r="553" spans="1:7" ht="11.25">
      <c r="A553" s="165" t="s">
        <v>630</v>
      </c>
      <c r="B553" s="166"/>
      <c r="C553" s="166"/>
      <c r="D553" s="166"/>
      <c r="E553" s="166"/>
      <c r="F553" s="166"/>
      <c r="G553" s="68"/>
    </row>
    <row r="554" spans="1:8" s="69" customFormat="1" ht="21" customHeight="1">
      <c r="A554" s="113" t="s">
        <v>9</v>
      </c>
      <c r="B554" s="114" t="s">
        <v>10</v>
      </c>
      <c r="C554" s="115" t="s">
        <v>538</v>
      </c>
      <c r="D554" s="115" t="s">
        <v>537</v>
      </c>
      <c r="E554" s="115" t="s">
        <v>539</v>
      </c>
      <c r="F554" s="114" t="s">
        <v>17</v>
      </c>
      <c r="G554" s="112"/>
      <c r="H554" s="112"/>
    </row>
    <row r="555" spans="1:4" ht="12.75" customHeight="1">
      <c r="A555" s="152">
        <v>20060020</v>
      </c>
      <c r="B555" s="35" t="s">
        <v>186</v>
      </c>
      <c r="C555" s="75">
        <v>500000</v>
      </c>
      <c r="D555" s="75"/>
    </row>
    <row r="556" spans="1:5" ht="12.75" customHeight="1">
      <c r="A556" s="55">
        <v>20100100</v>
      </c>
      <c r="B556" s="23" t="s">
        <v>232</v>
      </c>
      <c r="C556" s="75">
        <v>380000</v>
      </c>
      <c r="D556" s="84"/>
      <c r="E556" s="76"/>
    </row>
    <row r="557" spans="1:5" ht="12.75" customHeight="1">
      <c r="A557" s="55">
        <v>20182618</v>
      </c>
      <c r="B557" s="56" t="s">
        <v>334</v>
      </c>
      <c r="C557" s="75">
        <v>5000000</v>
      </c>
      <c r="D557" s="75">
        <v>5000000</v>
      </c>
      <c r="E557" s="75">
        <v>5000000</v>
      </c>
    </row>
    <row r="558" spans="1:7" ht="11.25">
      <c r="A558" s="161"/>
      <c r="B558" s="97"/>
      <c r="C558" s="77"/>
      <c r="D558" s="77"/>
      <c r="E558" s="77"/>
      <c r="G558" s="12"/>
    </row>
    <row r="559" spans="2:5" ht="12.75" customHeight="1">
      <c r="B559" s="4" t="s">
        <v>26</v>
      </c>
      <c r="C559" s="74">
        <f>SUM(C555:C558)</f>
        <v>5880000</v>
      </c>
      <c r="D559" s="74">
        <f>SUM(D555:D558)</f>
        <v>5000000</v>
      </c>
      <c r="E559" s="74">
        <f>SUM(E555:E558)</f>
        <v>5000000</v>
      </c>
    </row>
    <row r="560" spans="2:5" ht="12.75" customHeight="1">
      <c r="B560" s="4" t="s">
        <v>49</v>
      </c>
      <c r="C560" s="74"/>
      <c r="D560" s="74"/>
      <c r="E560" s="74"/>
    </row>
    <row r="561" spans="2:5" ht="12.75" customHeight="1">
      <c r="B561" s="12" t="s">
        <v>2</v>
      </c>
      <c r="C561" s="75">
        <v>100000</v>
      </c>
      <c r="D561" s="75">
        <v>100000</v>
      </c>
      <c r="E561" s="75">
        <v>100000</v>
      </c>
    </row>
    <row r="562" ht="12.75" customHeight="1">
      <c r="B562" s="17"/>
    </row>
    <row r="563" ht="12.75" customHeight="1">
      <c r="B563" s="17"/>
    </row>
    <row r="564" spans="2:6" ht="11.25">
      <c r="B564" s="12"/>
      <c r="C564" s="75"/>
      <c r="F564" s="110"/>
    </row>
    <row r="565" spans="2:6" ht="11.25">
      <c r="B565" s="12"/>
      <c r="C565" s="75"/>
      <c r="F565" s="110"/>
    </row>
    <row r="566" spans="2:5" ht="12.75" customHeight="1">
      <c r="B566" s="5"/>
      <c r="C566" s="78"/>
      <c r="D566" s="78"/>
      <c r="E566" s="78"/>
    </row>
    <row r="567" spans="2:5" ht="12.75" customHeight="1">
      <c r="B567" s="4" t="s">
        <v>39</v>
      </c>
      <c r="C567" s="74">
        <f>SUM(C559:C566)</f>
        <v>5980000</v>
      </c>
      <c r="D567" s="74">
        <f>SUM(D559:D566)</f>
        <v>5100000</v>
      </c>
      <c r="E567" s="74">
        <f>SUM(E559:E566)</f>
        <v>5100000</v>
      </c>
    </row>
    <row r="568" spans="2:5" ht="12.75" customHeight="1">
      <c r="B568" s="4"/>
      <c r="C568" s="74"/>
      <c r="D568" s="74"/>
      <c r="E568" s="74"/>
    </row>
    <row r="569" spans="1:7" ht="11.25">
      <c r="A569" s="167" t="s">
        <v>631</v>
      </c>
      <c r="B569" s="168"/>
      <c r="C569" s="168"/>
      <c r="D569" s="168"/>
      <c r="E569" s="168"/>
      <c r="F569" s="168"/>
      <c r="G569" s="68"/>
    </row>
    <row r="570" spans="1:8" s="69" customFormat="1" ht="21" customHeight="1">
      <c r="A570" s="113" t="s">
        <v>9</v>
      </c>
      <c r="B570" s="114" t="s">
        <v>10</v>
      </c>
      <c r="C570" s="115" t="s">
        <v>538</v>
      </c>
      <c r="D570" s="115" t="s">
        <v>537</v>
      </c>
      <c r="E570" s="115" t="s">
        <v>539</v>
      </c>
      <c r="F570" s="114" t="s">
        <v>17</v>
      </c>
      <c r="G570" s="112"/>
      <c r="H570" s="112"/>
    </row>
    <row r="571" spans="1:5" ht="12.75" customHeight="1">
      <c r="A571" s="152">
        <v>20010362</v>
      </c>
      <c r="B571" s="35" t="s">
        <v>468</v>
      </c>
      <c r="C571" s="75"/>
      <c r="D571" s="75"/>
      <c r="E571" s="75">
        <v>1600000</v>
      </c>
    </row>
    <row r="572" spans="1:4" ht="12.75" customHeight="1">
      <c r="A572" s="152">
        <v>20060020</v>
      </c>
      <c r="B572" s="35" t="s">
        <v>186</v>
      </c>
      <c r="C572" s="75">
        <v>600000</v>
      </c>
      <c r="D572" s="75"/>
    </row>
    <row r="573" spans="1:5" ht="12.75" customHeight="1">
      <c r="A573" s="152">
        <v>20100100</v>
      </c>
      <c r="B573" s="35" t="s">
        <v>232</v>
      </c>
      <c r="C573" s="75"/>
      <c r="D573" s="75"/>
      <c r="E573" s="75">
        <v>375000</v>
      </c>
    </row>
    <row r="574" spans="1:5" ht="12.75" customHeight="1">
      <c r="A574" s="161">
        <v>20190054</v>
      </c>
      <c r="B574" s="57" t="s">
        <v>345</v>
      </c>
      <c r="C574" s="76">
        <v>15000000</v>
      </c>
      <c r="D574" s="76">
        <v>20000000</v>
      </c>
      <c r="E574" s="76">
        <v>15000000</v>
      </c>
    </row>
    <row r="575" spans="1:5" ht="12.75" customHeight="1">
      <c r="A575" s="161">
        <v>20190200</v>
      </c>
      <c r="B575" s="97" t="s">
        <v>517</v>
      </c>
      <c r="C575" s="76"/>
      <c r="D575" s="76">
        <v>3000000</v>
      </c>
      <c r="E575" s="76"/>
    </row>
    <row r="576" spans="1:5" ht="11.25" customHeight="1">
      <c r="A576" s="55"/>
      <c r="B576" s="57"/>
      <c r="C576" s="77"/>
      <c r="D576" s="77"/>
      <c r="E576" s="77"/>
    </row>
    <row r="577" spans="2:5" ht="12.75" customHeight="1">
      <c r="B577" s="4" t="s">
        <v>26</v>
      </c>
      <c r="C577" s="74">
        <f>SUM(C571:C576)</f>
        <v>15600000</v>
      </c>
      <c r="D577" s="74">
        <f>SUM(D571:D576)</f>
        <v>23000000</v>
      </c>
      <c r="E577" s="74">
        <f>SUM(E571:E576)</f>
        <v>16975000</v>
      </c>
    </row>
    <row r="578" spans="2:5" ht="12.75" customHeight="1">
      <c r="B578" s="4" t="s">
        <v>49</v>
      </c>
      <c r="C578" s="74"/>
      <c r="D578" s="74"/>
      <c r="E578" s="74"/>
    </row>
    <row r="579" spans="2:5" ht="12.75" customHeight="1">
      <c r="B579" s="12" t="s">
        <v>2</v>
      </c>
      <c r="C579" s="75">
        <v>100000</v>
      </c>
      <c r="D579" s="75">
        <v>100000</v>
      </c>
      <c r="E579" s="75">
        <v>100000</v>
      </c>
    </row>
    <row r="580" spans="2:5" ht="12.75" customHeight="1">
      <c r="B580" s="17"/>
      <c r="C580" s="75"/>
      <c r="D580" s="75"/>
      <c r="E580" s="75"/>
    </row>
    <row r="581" spans="2:5" ht="12.75" customHeight="1">
      <c r="B581" s="17"/>
      <c r="C581" s="75"/>
      <c r="D581" s="75"/>
      <c r="E581" s="75"/>
    </row>
    <row r="582" spans="2:6" ht="11.25">
      <c r="B582" s="17"/>
      <c r="C582" s="75"/>
      <c r="D582" s="75"/>
      <c r="E582" s="75"/>
      <c r="F582" s="110"/>
    </row>
    <row r="583" spans="3:5" ht="12.75" customHeight="1">
      <c r="C583" s="78"/>
      <c r="D583" s="78"/>
      <c r="E583" s="78"/>
    </row>
    <row r="584" spans="2:5" ht="12.75" customHeight="1">
      <c r="B584" s="4" t="s">
        <v>39</v>
      </c>
      <c r="C584" s="74">
        <f>SUM(C577:C583)</f>
        <v>15700000</v>
      </c>
      <c r="D584" s="74">
        <f>SUM(D577:D583)</f>
        <v>23100000</v>
      </c>
      <c r="E584" s="74">
        <f>SUM(E577:E583)</f>
        <v>17075000</v>
      </c>
    </row>
    <row r="585" spans="2:3" ht="12.75" customHeight="1">
      <c r="B585" s="12"/>
      <c r="C585" s="75"/>
    </row>
    <row r="586" spans="1:7" ht="11.25">
      <c r="A586" s="165" t="s">
        <v>632</v>
      </c>
      <c r="B586" s="166"/>
      <c r="C586" s="166"/>
      <c r="D586" s="166"/>
      <c r="E586" s="166"/>
      <c r="F586" s="166"/>
      <c r="G586" s="68"/>
    </row>
    <row r="587" spans="1:8" s="69" customFormat="1" ht="21" customHeight="1">
      <c r="A587" s="113" t="s">
        <v>9</v>
      </c>
      <c r="B587" s="114" t="s">
        <v>10</v>
      </c>
      <c r="C587" s="115" t="s">
        <v>538</v>
      </c>
      <c r="D587" s="115" t="s">
        <v>537</v>
      </c>
      <c r="E587" s="115" t="s">
        <v>539</v>
      </c>
      <c r="F587" s="114" t="s">
        <v>17</v>
      </c>
      <c r="G587" s="112"/>
      <c r="H587" s="112"/>
    </row>
    <row r="588" spans="1:4" ht="12.75" customHeight="1">
      <c r="A588" s="152">
        <v>20050286</v>
      </c>
      <c r="B588" s="35" t="s">
        <v>67</v>
      </c>
      <c r="C588" s="75">
        <v>3000000</v>
      </c>
      <c r="D588" s="75"/>
    </row>
    <row r="589" spans="1:5" ht="13.5" customHeight="1">
      <c r="A589" s="152">
        <v>20100100</v>
      </c>
      <c r="B589" s="35" t="s">
        <v>232</v>
      </c>
      <c r="C589" s="75">
        <v>380000</v>
      </c>
      <c r="D589" s="75"/>
      <c r="E589" s="75"/>
    </row>
    <row r="590" spans="1:5" ht="13.5" customHeight="1">
      <c r="A590" s="55">
        <v>20100122</v>
      </c>
      <c r="B590" s="23" t="s">
        <v>234</v>
      </c>
      <c r="C590" s="75">
        <v>454545</v>
      </c>
      <c r="D590" s="75">
        <v>625000</v>
      </c>
      <c r="E590" s="75">
        <v>714285</v>
      </c>
    </row>
    <row r="591" spans="1:5" ht="13.5" customHeight="1">
      <c r="A591" s="161">
        <v>20182456</v>
      </c>
      <c r="B591" s="57" t="s">
        <v>322</v>
      </c>
      <c r="C591" s="76">
        <v>3000000</v>
      </c>
      <c r="D591" s="76"/>
      <c r="E591" s="76"/>
    </row>
    <row r="592" spans="1:7" ht="13.5" customHeight="1">
      <c r="A592" s="161">
        <v>20190189</v>
      </c>
      <c r="B592" s="10" t="s">
        <v>389</v>
      </c>
      <c r="C592" s="75">
        <v>1500000</v>
      </c>
      <c r="D592" s="74"/>
      <c r="E592" s="74"/>
      <c r="G592" s="12"/>
    </row>
    <row r="593" spans="1:7" ht="13.5" customHeight="1">
      <c r="A593" s="161"/>
      <c r="B593" s="10"/>
      <c r="C593" s="78"/>
      <c r="D593" s="79"/>
      <c r="E593" s="79"/>
      <c r="G593" s="12"/>
    </row>
    <row r="594" spans="2:5" ht="13.5" customHeight="1">
      <c r="B594" s="4" t="s">
        <v>26</v>
      </c>
      <c r="C594" s="74">
        <f>SUM(C588:C593)</f>
        <v>8334545</v>
      </c>
      <c r="D594" s="74">
        <f>SUM(D588:D593)</f>
        <v>625000</v>
      </c>
      <c r="E594" s="74">
        <f>SUM(E588:E593)</f>
        <v>714285</v>
      </c>
    </row>
    <row r="595" spans="2:5" ht="13.5" customHeight="1">
      <c r="B595" s="4" t="s">
        <v>49</v>
      </c>
      <c r="C595" s="74"/>
      <c r="D595" s="74"/>
      <c r="E595" s="74"/>
    </row>
    <row r="596" spans="2:5" ht="13.5" customHeight="1">
      <c r="B596" s="12" t="s">
        <v>2</v>
      </c>
      <c r="C596" s="75">
        <v>100000</v>
      </c>
      <c r="D596" s="75">
        <v>100000</v>
      </c>
      <c r="E596" s="75">
        <v>100000</v>
      </c>
    </row>
    <row r="597" ht="13.5" customHeight="1">
      <c r="B597" s="17"/>
    </row>
    <row r="598" spans="2:6" ht="13.5" customHeight="1">
      <c r="B598" s="17"/>
      <c r="F598" s="110"/>
    </row>
    <row r="599" spans="2:5" ht="13.5" customHeight="1">
      <c r="B599" s="12"/>
      <c r="C599" s="75"/>
      <c r="D599" s="74"/>
      <c r="E599" s="74"/>
    </row>
    <row r="600" spans="2:7" ht="13.5" customHeight="1">
      <c r="B600" s="17"/>
      <c r="F600" s="110"/>
      <c r="G600" s="37"/>
    </row>
    <row r="601" spans="2:5" ht="13.5" customHeight="1">
      <c r="B601" s="12"/>
      <c r="C601" s="78"/>
      <c r="D601" s="78"/>
      <c r="E601" s="78"/>
    </row>
    <row r="602" spans="2:5" ht="13.5" customHeight="1">
      <c r="B602" s="4" t="s">
        <v>39</v>
      </c>
      <c r="C602" s="74">
        <f>SUM(C594:C601)</f>
        <v>8434545</v>
      </c>
      <c r="D602" s="74">
        <f>SUM(D594:D601)</f>
        <v>725000</v>
      </c>
      <c r="E602" s="74">
        <f>SUM(E594:E601)</f>
        <v>814285</v>
      </c>
    </row>
    <row r="603" ht="11.25"/>
    <row r="604" spans="1:7" ht="11.25">
      <c r="A604" s="165" t="s">
        <v>633</v>
      </c>
      <c r="B604" s="166"/>
      <c r="C604" s="166"/>
      <c r="D604" s="166"/>
      <c r="E604" s="166"/>
      <c r="F604" s="166"/>
      <c r="G604" s="68"/>
    </row>
    <row r="605" spans="1:8" s="69" customFormat="1" ht="21" customHeight="1">
      <c r="A605" s="113" t="s">
        <v>9</v>
      </c>
      <c r="B605" s="114" t="s">
        <v>10</v>
      </c>
      <c r="C605" s="115" t="s">
        <v>538</v>
      </c>
      <c r="D605" s="115" t="s">
        <v>537</v>
      </c>
      <c r="E605" s="115" t="s">
        <v>539</v>
      </c>
      <c r="F605" s="114" t="s">
        <v>17</v>
      </c>
      <c r="G605" s="112"/>
      <c r="H605" s="112"/>
    </row>
    <row r="606" spans="1:5" ht="12.75" customHeight="1">
      <c r="A606" s="55">
        <v>19930264</v>
      </c>
      <c r="B606" s="23" t="s">
        <v>102</v>
      </c>
      <c r="C606" s="75"/>
      <c r="D606" s="75"/>
      <c r="E606" s="75">
        <v>4565218</v>
      </c>
    </row>
    <row r="607" spans="1:4" ht="12.75" customHeight="1">
      <c r="A607" s="152">
        <v>20050286</v>
      </c>
      <c r="B607" s="35" t="s">
        <v>67</v>
      </c>
      <c r="C607" s="75">
        <v>3000000</v>
      </c>
      <c r="D607" s="75"/>
    </row>
    <row r="608" spans="1:5" ht="12.75" customHeight="1">
      <c r="A608" s="55">
        <v>20100122</v>
      </c>
      <c r="B608" s="23" t="s">
        <v>234</v>
      </c>
      <c r="C608" s="75">
        <v>454545</v>
      </c>
      <c r="D608" s="75">
        <v>625000</v>
      </c>
      <c r="E608" s="75">
        <v>714285</v>
      </c>
    </row>
    <row r="609" spans="1:5" ht="12.75" customHeight="1">
      <c r="A609" s="55">
        <v>20130054</v>
      </c>
      <c r="B609" s="23" t="s">
        <v>487</v>
      </c>
      <c r="C609" s="75"/>
      <c r="D609" s="75">
        <v>6125000</v>
      </c>
      <c r="E609" s="75">
        <v>6125000</v>
      </c>
    </row>
    <row r="610" spans="1:5" ht="12.75" customHeight="1">
      <c r="A610" s="161">
        <v>20170090</v>
      </c>
      <c r="B610" s="57" t="s">
        <v>489</v>
      </c>
      <c r="C610" s="76"/>
      <c r="D610" s="76">
        <v>3500000</v>
      </c>
      <c r="E610" s="76">
        <v>3500000</v>
      </c>
    </row>
    <row r="611" spans="1:5" ht="12.75" customHeight="1">
      <c r="A611" s="161">
        <v>20170092</v>
      </c>
      <c r="B611" s="57" t="s">
        <v>490</v>
      </c>
      <c r="C611" s="76"/>
      <c r="D611" s="76">
        <v>2625000</v>
      </c>
      <c r="E611" s="76">
        <v>2625000</v>
      </c>
    </row>
    <row r="612" spans="1:5" ht="12.75" customHeight="1">
      <c r="A612" s="161">
        <v>20170094</v>
      </c>
      <c r="B612" s="57" t="s">
        <v>491</v>
      </c>
      <c r="C612" s="76"/>
      <c r="D612" s="76">
        <v>5250000</v>
      </c>
      <c r="E612" s="76"/>
    </row>
    <row r="613" spans="1:7" ht="12.75" customHeight="1">
      <c r="A613" s="55"/>
      <c r="B613" s="57"/>
      <c r="C613" s="77"/>
      <c r="D613" s="77"/>
      <c r="E613" s="77"/>
      <c r="G613" s="72"/>
    </row>
    <row r="614" spans="2:5" ht="12.75" customHeight="1">
      <c r="B614" s="4" t="s">
        <v>26</v>
      </c>
      <c r="C614" s="74">
        <f>SUM(C606:C613)</f>
        <v>3454545</v>
      </c>
      <c r="D614" s="74">
        <f>SUM(D606:D613)</f>
        <v>18125000</v>
      </c>
      <c r="E614" s="74">
        <f>SUM(E606:E613)</f>
        <v>17529503</v>
      </c>
    </row>
    <row r="615" spans="2:5" ht="12.75" customHeight="1">
      <c r="B615" s="4" t="s">
        <v>49</v>
      </c>
      <c r="C615" s="74"/>
      <c r="D615" s="74"/>
      <c r="E615" s="74"/>
    </row>
    <row r="616" spans="2:5" ht="12.75" customHeight="1">
      <c r="B616" s="12" t="s">
        <v>2</v>
      </c>
      <c r="C616" s="75">
        <v>100000</v>
      </c>
      <c r="D616" s="75">
        <v>100000</v>
      </c>
      <c r="E616" s="75">
        <v>100000</v>
      </c>
    </row>
    <row r="617" ht="12.75" customHeight="1">
      <c r="B617" s="17"/>
    </row>
    <row r="618" ht="12.75" customHeight="1">
      <c r="B618" s="17"/>
    </row>
    <row r="619" ht="12.75" customHeight="1">
      <c r="B619" s="17"/>
    </row>
    <row r="620" ht="12.75" customHeight="1">
      <c r="B620" s="17"/>
    </row>
    <row r="621" spans="2:6" ht="11.25">
      <c r="B621" s="17"/>
      <c r="F621" s="110"/>
    </row>
    <row r="622" spans="2:6" ht="12.75" customHeight="1">
      <c r="B622" s="17"/>
      <c r="F622" s="110"/>
    </row>
    <row r="623" spans="3:5" ht="12.75" customHeight="1">
      <c r="C623" s="77"/>
      <c r="D623" s="77"/>
      <c r="E623" s="77"/>
    </row>
    <row r="624" spans="2:5" ht="12.75" customHeight="1">
      <c r="B624" s="4" t="s">
        <v>39</v>
      </c>
      <c r="C624" s="74">
        <f>SUM(C614:C620)</f>
        <v>3554545</v>
      </c>
      <c r="D624" s="74">
        <f>SUM(D614:D620)</f>
        <v>18225000</v>
      </c>
      <c r="E624" s="74">
        <f>SUM(E614:E620)</f>
        <v>17629503</v>
      </c>
    </row>
    <row r="625" spans="2:5" ht="12.75" customHeight="1">
      <c r="B625" s="4"/>
      <c r="C625" s="74"/>
      <c r="D625" s="74"/>
      <c r="E625" s="74"/>
    </row>
    <row r="626" spans="1:7" ht="11.25">
      <c r="A626" s="165" t="s">
        <v>634</v>
      </c>
      <c r="B626" s="166"/>
      <c r="C626" s="166"/>
      <c r="D626" s="166"/>
      <c r="E626" s="166"/>
      <c r="F626" s="166"/>
      <c r="G626" s="68"/>
    </row>
    <row r="627" spans="1:8" s="69" customFormat="1" ht="21" customHeight="1">
      <c r="A627" s="113" t="s">
        <v>9</v>
      </c>
      <c r="B627" s="114" t="s">
        <v>10</v>
      </c>
      <c r="C627" s="115" t="s">
        <v>538</v>
      </c>
      <c r="D627" s="115" t="s">
        <v>537</v>
      </c>
      <c r="E627" s="115" t="s">
        <v>539</v>
      </c>
      <c r="F627" s="114" t="s">
        <v>17</v>
      </c>
      <c r="G627" s="112"/>
      <c r="H627" s="112"/>
    </row>
    <row r="628" spans="1:5" ht="12.75" customHeight="1">
      <c r="A628" s="152">
        <v>20010362</v>
      </c>
      <c r="B628" s="35" t="s">
        <v>468</v>
      </c>
      <c r="C628" s="75"/>
      <c r="D628" s="75">
        <v>1900000</v>
      </c>
      <c r="E628" s="75"/>
    </row>
    <row r="629" spans="1:4" ht="12.75" customHeight="1">
      <c r="A629" s="152">
        <v>20050286</v>
      </c>
      <c r="B629" s="35" t="s">
        <v>67</v>
      </c>
      <c r="C629" s="75">
        <v>2500000</v>
      </c>
      <c r="D629" s="75"/>
    </row>
    <row r="630" spans="1:5" ht="12.75" customHeight="1">
      <c r="A630" s="55">
        <v>20060103</v>
      </c>
      <c r="B630" s="23" t="s">
        <v>190</v>
      </c>
      <c r="C630" s="75">
        <v>333333.33</v>
      </c>
      <c r="D630" s="80">
        <v>333333.33</v>
      </c>
      <c r="E630" s="80">
        <v>333334</v>
      </c>
    </row>
    <row r="631" spans="1:5" ht="12.75" customHeight="1">
      <c r="A631" s="55">
        <v>20100122</v>
      </c>
      <c r="B631" s="23" t="s">
        <v>234</v>
      </c>
      <c r="C631" s="75">
        <v>454545</v>
      </c>
      <c r="D631" s="80">
        <v>625000</v>
      </c>
      <c r="E631" s="80">
        <v>714285</v>
      </c>
    </row>
    <row r="632" spans="1:5" ht="12.75" customHeight="1">
      <c r="A632" s="161">
        <v>20190162</v>
      </c>
      <c r="B632" s="57" t="s">
        <v>372</v>
      </c>
      <c r="C632" s="76">
        <v>500000</v>
      </c>
      <c r="D632" s="76">
        <v>500000</v>
      </c>
      <c r="E632" s="76">
        <v>500000</v>
      </c>
    </row>
    <row r="633" spans="1:5" ht="12.75" customHeight="1">
      <c r="A633" s="55"/>
      <c r="B633" s="57"/>
      <c r="C633" s="77"/>
      <c r="D633" s="77"/>
      <c r="E633" s="77"/>
    </row>
    <row r="634" spans="2:5" ht="12.75" customHeight="1">
      <c r="B634" s="4" t="s">
        <v>26</v>
      </c>
      <c r="C634" s="74">
        <f>SUM(C628:C633)</f>
        <v>3787878.33</v>
      </c>
      <c r="D634" s="74">
        <f>SUM(D628:D633)</f>
        <v>3358333.33</v>
      </c>
      <c r="E634" s="74">
        <f>SUM(E628:E633)</f>
        <v>1547619</v>
      </c>
    </row>
    <row r="635" spans="2:5" ht="12.75" customHeight="1">
      <c r="B635" s="4" t="s">
        <v>49</v>
      </c>
      <c r="C635" s="74"/>
      <c r="D635" s="74"/>
      <c r="E635" s="74"/>
    </row>
    <row r="636" spans="2:5" ht="12.75" customHeight="1">
      <c r="B636" s="12" t="s">
        <v>2</v>
      </c>
      <c r="C636" s="75">
        <v>100000</v>
      </c>
      <c r="D636" s="75">
        <v>100000</v>
      </c>
      <c r="E636" s="75">
        <v>100000</v>
      </c>
    </row>
    <row r="637" spans="2:5" ht="12.75" customHeight="1">
      <c r="B637" s="12"/>
      <c r="C637" s="75"/>
      <c r="D637" s="75"/>
      <c r="E637" s="75"/>
    </row>
    <row r="638" spans="2:5" ht="12.75" customHeight="1">
      <c r="B638" s="12"/>
      <c r="C638" s="75"/>
      <c r="D638" s="75"/>
      <c r="E638" s="75"/>
    </row>
    <row r="639" spans="2:6" ht="11.25">
      <c r="B639" s="17"/>
      <c r="F639" s="110"/>
    </row>
    <row r="640" spans="2:5" ht="12.75" customHeight="1">
      <c r="B640" s="12"/>
      <c r="C640" s="78"/>
      <c r="D640" s="78"/>
      <c r="E640" s="78"/>
    </row>
    <row r="641" spans="2:5" ht="12.75" customHeight="1">
      <c r="B641" s="4" t="s">
        <v>39</v>
      </c>
      <c r="C641" s="74">
        <f>SUM(C634:C640)</f>
        <v>3887878.33</v>
      </c>
      <c r="D641" s="74">
        <f>SUM(D634:D640)</f>
        <v>3458333.33</v>
      </c>
      <c r="E641" s="74">
        <f>SUM(E634:E640)</f>
        <v>1647619</v>
      </c>
    </row>
    <row r="642" ht="12.75" customHeight="1">
      <c r="B642" s="12"/>
    </row>
    <row r="643" spans="1:7" ht="11.25">
      <c r="A643" s="165" t="s">
        <v>635</v>
      </c>
      <c r="B643" s="166"/>
      <c r="C643" s="166"/>
      <c r="D643" s="166"/>
      <c r="E643" s="166"/>
      <c r="F643" s="166"/>
      <c r="G643" s="68"/>
    </row>
    <row r="644" spans="1:8" s="69" customFormat="1" ht="21" customHeight="1">
      <c r="A644" s="113" t="s">
        <v>9</v>
      </c>
      <c r="B644" s="114" t="s">
        <v>10</v>
      </c>
      <c r="C644" s="115" t="s">
        <v>538</v>
      </c>
      <c r="D644" s="115" t="s">
        <v>537</v>
      </c>
      <c r="E644" s="115" t="s">
        <v>539</v>
      </c>
      <c r="F644" s="114" t="s">
        <v>17</v>
      </c>
      <c r="G644" s="112"/>
      <c r="H644" s="112"/>
    </row>
    <row r="645" spans="1:5" ht="12.75" customHeight="1">
      <c r="A645" s="55">
        <v>20010362</v>
      </c>
      <c r="B645" s="23" t="s">
        <v>468</v>
      </c>
      <c r="C645" s="75"/>
      <c r="D645" s="75">
        <v>1100000</v>
      </c>
      <c r="E645" s="75"/>
    </row>
    <row r="646" spans="1:5" ht="12.75" customHeight="1">
      <c r="A646" s="55">
        <v>20030472</v>
      </c>
      <c r="B646" s="56" t="s">
        <v>158</v>
      </c>
      <c r="C646" s="75">
        <v>750000</v>
      </c>
      <c r="D646" s="75">
        <v>1000000</v>
      </c>
      <c r="E646" s="75">
        <v>1500000</v>
      </c>
    </row>
    <row r="647" spans="1:4" ht="12.75" customHeight="1">
      <c r="A647" s="152">
        <v>20060020</v>
      </c>
      <c r="B647" s="35" t="s">
        <v>186</v>
      </c>
      <c r="C647" s="75">
        <v>400000</v>
      </c>
      <c r="D647" s="75"/>
    </row>
    <row r="648" spans="1:5" ht="12.75" customHeight="1">
      <c r="A648" s="55"/>
      <c r="B648" s="23"/>
      <c r="C648" s="78"/>
      <c r="D648" s="78"/>
      <c r="E648" s="78"/>
    </row>
    <row r="649" spans="2:5" ht="12.75" customHeight="1">
      <c r="B649" s="4" t="s">
        <v>26</v>
      </c>
      <c r="C649" s="74">
        <f>SUM(C645:C648)</f>
        <v>1150000</v>
      </c>
      <c r="D649" s="74">
        <f>SUM(D645:D648)</f>
        <v>2100000</v>
      </c>
      <c r="E649" s="74">
        <f>SUM(E645:E648)</f>
        <v>1500000</v>
      </c>
    </row>
    <row r="650" spans="2:5" ht="12.75" customHeight="1">
      <c r="B650" s="4" t="s">
        <v>49</v>
      </c>
      <c r="C650" s="74"/>
      <c r="D650" s="74"/>
      <c r="E650" s="74"/>
    </row>
    <row r="651" spans="2:5" ht="12.75" customHeight="1">
      <c r="B651" s="12" t="s">
        <v>2</v>
      </c>
      <c r="C651" s="75">
        <v>100000</v>
      </c>
      <c r="D651" s="75">
        <v>100000</v>
      </c>
      <c r="E651" s="75">
        <v>100000</v>
      </c>
    </row>
    <row r="652" spans="2:5" ht="12.75" customHeight="1">
      <c r="B652" s="12"/>
      <c r="C652" s="75"/>
      <c r="D652" s="75"/>
      <c r="E652" s="75"/>
    </row>
    <row r="653" spans="2:6" ht="11.25">
      <c r="B653" s="12"/>
      <c r="C653" s="75"/>
      <c r="D653" s="75"/>
      <c r="E653" s="75"/>
      <c r="F653" s="110"/>
    </row>
    <row r="654" spans="2:6" ht="12.75" customHeight="1">
      <c r="B654" s="12"/>
      <c r="C654" s="75"/>
      <c r="D654" s="75"/>
      <c r="E654" s="75"/>
      <c r="F654" s="110"/>
    </row>
    <row r="655" spans="2:5" ht="12.75" customHeight="1">
      <c r="B655" s="12"/>
      <c r="C655" s="78"/>
      <c r="D655" s="78"/>
      <c r="E655" s="78"/>
    </row>
    <row r="656" spans="2:5" ht="12.75" customHeight="1">
      <c r="B656" s="4" t="s">
        <v>39</v>
      </c>
      <c r="C656" s="74">
        <f>SUM(C649:C655)</f>
        <v>1250000</v>
      </c>
      <c r="D656" s="74">
        <f>SUM(D649:D655)</f>
        <v>2200000</v>
      </c>
      <c r="E656" s="74">
        <f>SUM(E649:E655)</f>
        <v>1600000</v>
      </c>
    </row>
    <row r="657" spans="2:5" ht="12.75" customHeight="1">
      <c r="B657" s="4"/>
      <c r="C657" s="74"/>
      <c r="D657" s="74"/>
      <c r="E657" s="74"/>
    </row>
    <row r="658" spans="1:7" ht="11.25">
      <c r="A658" s="165" t="s">
        <v>636</v>
      </c>
      <c r="B658" s="166"/>
      <c r="C658" s="166"/>
      <c r="D658" s="166"/>
      <c r="E658" s="166"/>
      <c r="F658" s="166"/>
      <c r="G658" s="68"/>
    </row>
    <row r="659" spans="1:8" s="69" customFormat="1" ht="21" customHeight="1">
      <c r="A659" s="113" t="s">
        <v>9</v>
      </c>
      <c r="B659" s="114" t="s">
        <v>10</v>
      </c>
      <c r="C659" s="115" t="s">
        <v>538</v>
      </c>
      <c r="D659" s="115" t="s">
        <v>537</v>
      </c>
      <c r="E659" s="115" t="s">
        <v>539</v>
      </c>
      <c r="F659" s="114" t="s">
        <v>17</v>
      </c>
      <c r="G659" s="112"/>
      <c r="H659" s="112"/>
    </row>
    <row r="660" spans="1:5" ht="12.75" customHeight="1">
      <c r="A660" s="152">
        <v>20010362</v>
      </c>
      <c r="B660" s="35" t="s">
        <v>468</v>
      </c>
      <c r="C660" s="75"/>
      <c r="D660" s="76"/>
      <c r="E660" s="76">
        <v>1800000</v>
      </c>
    </row>
    <row r="661" spans="1:5" ht="12.75" customHeight="1">
      <c r="A661" s="152">
        <v>20030167</v>
      </c>
      <c r="B661" s="35" t="s">
        <v>150</v>
      </c>
      <c r="C661" s="75">
        <v>1000000</v>
      </c>
      <c r="D661" s="76"/>
      <c r="E661" s="76"/>
    </row>
    <row r="662" spans="1:4" ht="12.75" customHeight="1">
      <c r="A662" s="152">
        <v>20050286</v>
      </c>
      <c r="B662" s="35" t="s">
        <v>67</v>
      </c>
      <c r="C662" s="75">
        <v>4000000</v>
      </c>
      <c r="D662" s="75"/>
    </row>
    <row r="663" spans="1:4" ht="12.75" customHeight="1">
      <c r="A663" s="152">
        <v>20060020</v>
      </c>
      <c r="B663" s="35" t="s">
        <v>186</v>
      </c>
      <c r="C663" s="75">
        <v>500000</v>
      </c>
      <c r="D663" s="75"/>
    </row>
    <row r="664" spans="1:5" ht="12.75" customHeight="1">
      <c r="A664" s="55">
        <v>20060241</v>
      </c>
      <c r="B664" s="23" t="s">
        <v>201</v>
      </c>
      <c r="C664" s="75">
        <v>1500000</v>
      </c>
      <c r="D664" s="75">
        <v>1500000</v>
      </c>
      <c r="E664" s="75">
        <v>1500000</v>
      </c>
    </row>
    <row r="665" spans="1:5" ht="12.75" customHeight="1">
      <c r="A665" s="55">
        <v>20080081</v>
      </c>
      <c r="B665" s="56" t="s">
        <v>222</v>
      </c>
      <c r="D665" s="75">
        <v>500000</v>
      </c>
      <c r="E665" s="75">
        <v>500000</v>
      </c>
    </row>
    <row r="666" spans="1:5" ht="12.75" customHeight="1">
      <c r="A666" s="55">
        <v>20100122</v>
      </c>
      <c r="B666" s="52" t="s">
        <v>234</v>
      </c>
      <c r="C666" s="80">
        <v>454545</v>
      </c>
      <c r="D666" s="80">
        <v>625000</v>
      </c>
      <c r="E666" s="80">
        <v>714285</v>
      </c>
    </row>
    <row r="667" spans="1:5" ht="12.75" customHeight="1">
      <c r="A667" s="55">
        <v>20120043</v>
      </c>
      <c r="B667" s="56" t="s">
        <v>486</v>
      </c>
      <c r="D667" s="80">
        <v>3675000</v>
      </c>
      <c r="E667" s="80">
        <v>875000</v>
      </c>
    </row>
    <row r="668" spans="1:5" ht="12.75" customHeight="1">
      <c r="A668" s="55">
        <v>20170022</v>
      </c>
      <c r="B668" s="23" t="s">
        <v>266</v>
      </c>
      <c r="C668" s="75">
        <v>7150000</v>
      </c>
      <c r="D668" s="75"/>
      <c r="E668" s="75"/>
    </row>
    <row r="669" spans="1:5" ht="12.75" customHeight="1">
      <c r="A669" s="55">
        <v>20170094</v>
      </c>
      <c r="B669" s="23" t="s">
        <v>491</v>
      </c>
      <c r="D669" s="75"/>
      <c r="E669" s="80">
        <v>5250000</v>
      </c>
    </row>
    <row r="670" spans="1:5" ht="12.75" customHeight="1">
      <c r="A670" s="161">
        <v>20170097</v>
      </c>
      <c r="B670" s="57" t="s">
        <v>492</v>
      </c>
      <c r="C670" s="76"/>
      <c r="D670" s="76">
        <v>2100000</v>
      </c>
      <c r="E670" s="76">
        <v>4900000</v>
      </c>
    </row>
    <row r="671" spans="1:5" ht="12.75" customHeight="1">
      <c r="A671" s="55">
        <v>20170099</v>
      </c>
      <c r="B671" s="23" t="s">
        <v>493</v>
      </c>
      <c r="C671" s="76"/>
      <c r="D671" s="76">
        <v>1575000</v>
      </c>
      <c r="E671" s="76">
        <v>3675000</v>
      </c>
    </row>
    <row r="672" spans="1:7" ht="11.25">
      <c r="A672" s="55">
        <v>20170101</v>
      </c>
      <c r="B672" s="49" t="s">
        <v>494</v>
      </c>
      <c r="C672" s="76"/>
      <c r="D672" s="76">
        <v>3150000</v>
      </c>
      <c r="E672" s="76">
        <v>7350000</v>
      </c>
      <c r="G672" s="56"/>
    </row>
    <row r="673" spans="1:7" ht="12.75" customHeight="1">
      <c r="A673" s="55"/>
      <c r="C673" s="77"/>
      <c r="D673" s="77"/>
      <c r="E673" s="77"/>
      <c r="G673" s="102"/>
    </row>
    <row r="674" spans="2:5" ht="12.75" customHeight="1">
      <c r="B674" s="4" t="s">
        <v>26</v>
      </c>
      <c r="C674" s="74">
        <f>SUM(C660:C673)</f>
        <v>14604545</v>
      </c>
      <c r="D674" s="74">
        <f>SUM(D660:D673)</f>
        <v>13125000</v>
      </c>
      <c r="E674" s="74">
        <f>SUM(E660:E673)</f>
        <v>26564285</v>
      </c>
    </row>
    <row r="675" spans="2:5" ht="12.75" customHeight="1">
      <c r="B675" s="4" t="s">
        <v>49</v>
      </c>
      <c r="C675" s="74"/>
      <c r="D675" s="74"/>
      <c r="E675" s="74"/>
    </row>
    <row r="676" spans="2:5" ht="12.75" customHeight="1">
      <c r="B676" s="12" t="s">
        <v>2</v>
      </c>
      <c r="C676" s="75">
        <v>100000</v>
      </c>
      <c r="D676" s="75">
        <v>100000</v>
      </c>
      <c r="E676" s="75">
        <v>100000</v>
      </c>
    </row>
    <row r="677" ht="12.75" customHeight="1">
      <c r="B677" s="17"/>
    </row>
    <row r="678" ht="12.75" customHeight="1">
      <c r="B678" s="17"/>
    </row>
    <row r="679" ht="12.75" customHeight="1">
      <c r="B679" s="17"/>
    </row>
    <row r="680" spans="2:5" ht="12.75" customHeight="1">
      <c r="B680" s="12"/>
      <c r="C680" s="78"/>
      <c r="D680" s="78"/>
      <c r="E680" s="78"/>
    </row>
    <row r="681" spans="2:5" ht="12.75" customHeight="1">
      <c r="B681" s="4" t="s">
        <v>39</v>
      </c>
      <c r="C681" s="74">
        <f>SUM(C674:C678)</f>
        <v>14704545</v>
      </c>
      <c r="D681" s="74">
        <f>SUM(D674:D678)</f>
        <v>13225000</v>
      </c>
      <c r="E681" s="74">
        <f>SUM(E674:E678)</f>
        <v>26664285</v>
      </c>
    </row>
    <row r="682" spans="2:5" ht="12.75" customHeight="1">
      <c r="B682" s="4"/>
      <c r="C682" s="74"/>
      <c r="D682" s="74"/>
      <c r="E682" s="74"/>
    </row>
    <row r="683" spans="1:7" ht="11.25">
      <c r="A683" s="165" t="s">
        <v>637</v>
      </c>
      <c r="B683" s="166"/>
      <c r="C683" s="166"/>
      <c r="D683" s="166"/>
      <c r="E683" s="166"/>
      <c r="F683" s="166"/>
      <c r="G683" s="68"/>
    </row>
    <row r="684" spans="1:8" s="69" customFormat="1" ht="21" customHeight="1">
      <c r="A684" s="113" t="s">
        <v>9</v>
      </c>
      <c r="B684" s="114" t="s">
        <v>10</v>
      </c>
      <c r="C684" s="115" t="s">
        <v>538</v>
      </c>
      <c r="D684" s="115" t="s">
        <v>537</v>
      </c>
      <c r="E684" s="115" t="s">
        <v>539</v>
      </c>
      <c r="F684" s="114" t="s">
        <v>17</v>
      </c>
      <c r="G684" s="112"/>
      <c r="H684" s="112"/>
    </row>
    <row r="685" spans="1:5" ht="12.75" customHeight="1">
      <c r="A685" s="55">
        <v>19930264</v>
      </c>
      <c r="B685" s="23" t="s">
        <v>102</v>
      </c>
      <c r="C685" s="75">
        <v>3913044</v>
      </c>
      <c r="D685" s="75">
        <v>5217395</v>
      </c>
      <c r="E685" s="75">
        <v>5869566</v>
      </c>
    </row>
    <row r="686" spans="1:4" ht="12.75" customHeight="1">
      <c r="A686" s="152">
        <v>20050286</v>
      </c>
      <c r="B686" s="35" t="s">
        <v>67</v>
      </c>
      <c r="C686" s="75">
        <v>3000000</v>
      </c>
      <c r="D686" s="75"/>
    </row>
    <row r="687" spans="1:5" ht="12.75" customHeight="1">
      <c r="A687" s="55">
        <v>20060103</v>
      </c>
      <c r="B687" s="23" t="s">
        <v>190</v>
      </c>
      <c r="C687" s="75">
        <v>333333.33</v>
      </c>
      <c r="D687" s="75">
        <v>333333.33</v>
      </c>
      <c r="E687" s="75">
        <v>333333.34</v>
      </c>
    </row>
    <row r="688" spans="1:5" ht="12.75" customHeight="1">
      <c r="A688" s="152">
        <v>20100122</v>
      </c>
      <c r="B688" s="35" t="s">
        <v>234</v>
      </c>
      <c r="C688" s="75">
        <v>454545</v>
      </c>
      <c r="D688" s="75">
        <v>625000</v>
      </c>
      <c r="E688" s="75">
        <v>714285</v>
      </c>
    </row>
    <row r="689" spans="1:5" ht="12.75" customHeight="1">
      <c r="A689" s="152">
        <v>20110091</v>
      </c>
      <c r="B689" s="35" t="s">
        <v>238</v>
      </c>
      <c r="C689" s="75">
        <v>5350000</v>
      </c>
      <c r="D689" s="75">
        <v>15000000</v>
      </c>
      <c r="E689" s="75">
        <v>800000</v>
      </c>
    </row>
    <row r="690" spans="1:5" ht="12.75" customHeight="1">
      <c r="A690" s="152">
        <v>20120033</v>
      </c>
      <c r="B690" s="35" t="s">
        <v>242</v>
      </c>
      <c r="C690" s="75">
        <v>20317520</v>
      </c>
      <c r="D690" s="75">
        <v>16000000</v>
      </c>
      <c r="E690" s="75">
        <v>45000000</v>
      </c>
    </row>
    <row r="691" spans="1:5" ht="12.75" customHeight="1">
      <c r="A691" s="152">
        <v>20140010</v>
      </c>
      <c r="B691" s="35" t="s">
        <v>256</v>
      </c>
      <c r="C691" s="75">
        <v>5000000</v>
      </c>
      <c r="D691" s="75">
        <v>10000000</v>
      </c>
      <c r="E691" s="75">
        <v>10000000</v>
      </c>
    </row>
    <row r="692" spans="1:5" ht="12.75" customHeight="1">
      <c r="A692" s="55">
        <v>20162191</v>
      </c>
      <c r="B692" s="23" t="s">
        <v>262</v>
      </c>
      <c r="C692" s="75">
        <v>1000000</v>
      </c>
      <c r="D692" s="75">
        <v>1000000</v>
      </c>
      <c r="E692" s="75">
        <v>1000000</v>
      </c>
    </row>
    <row r="693" spans="1:5" ht="12.75" customHeight="1">
      <c r="A693" s="55">
        <v>20170069</v>
      </c>
      <c r="B693" s="56" t="s">
        <v>271</v>
      </c>
      <c r="C693" s="75">
        <v>6500000</v>
      </c>
      <c r="D693" s="75">
        <v>8000000</v>
      </c>
      <c r="E693" s="75">
        <v>750000</v>
      </c>
    </row>
    <row r="694" spans="1:5" ht="12.75" customHeight="1">
      <c r="A694" s="55">
        <v>20170070</v>
      </c>
      <c r="B694" s="52" t="s">
        <v>272</v>
      </c>
      <c r="C694" s="80">
        <v>2500000</v>
      </c>
      <c r="D694" s="75">
        <v>10000000</v>
      </c>
      <c r="E694" s="80">
        <v>650000</v>
      </c>
    </row>
    <row r="695" spans="1:5" ht="12.75" customHeight="1">
      <c r="A695" s="55">
        <v>20170072</v>
      </c>
      <c r="B695" s="56" t="s">
        <v>274</v>
      </c>
      <c r="C695" s="80">
        <v>9850000</v>
      </c>
      <c r="D695" s="75">
        <v>6000000</v>
      </c>
      <c r="E695" s="80">
        <v>850000</v>
      </c>
    </row>
    <row r="696" spans="1:5" ht="12.75" customHeight="1">
      <c r="A696" s="55">
        <v>20170091</v>
      </c>
      <c r="B696" s="56" t="s">
        <v>278</v>
      </c>
      <c r="C696" s="80">
        <v>12007600</v>
      </c>
      <c r="D696" s="80">
        <v>7000000</v>
      </c>
      <c r="E696" s="80">
        <v>35000000</v>
      </c>
    </row>
    <row r="697" spans="1:5" ht="12.75" customHeight="1">
      <c r="A697" s="55">
        <v>20170093</v>
      </c>
      <c r="B697" s="56" t="s">
        <v>279</v>
      </c>
      <c r="C697" s="80">
        <v>7219640</v>
      </c>
      <c r="D697" s="80">
        <v>8000000</v>
      </c>
      <c r="E697" s="80">
        <v>15000000</v>
      </c>
    </row>
    <row r="698" spans="1:5" ht="12.75" customHeight="1">
      <c r="A698" s="55">
        <v>20170096</v>
      </c>
      <c r="B698" s="56" t="s">
        <v>280</v>
      </c>
      <c r="C698" s="75">
        <v>10053130</v>
      </c>
      <c r="D698" s="75">
        <v>12000000</v>
      </c>
      <c r="E698" s="75">
        <v>25000000</v>
      </c>
    </row>
    <row r="699" spans="1:5" ht="12.75" customHeight="1">
      <c r="A699" s="55">
        <v>20190095</v>
      </c>
      <c r="B699" s="23" t="s">
        <v>348</v>
      </c>
      <c r="C699" s="75">
        <v>300000</v>
      </c>
      <c r="D699" s="75"/>
      <c r="E699" s="75"/>
    </row>
    <row r="700" spans="1:5" ht="12.75" customHeight="1">
      <c r="A700" s="161">
        <v>20190097</v>
      </c>
      <c r="B700" s="57" t="s">
        <v>350</v>
      </c>
      <c r="C700" s="75">
        <v>300000</v>
      </c>
      <c r="D700" s="75"/>
      <c r="E700" s="75"/>
    </row>
    <row r="701" spans="1:7" ht="12.75" customHeight="1">
      <c r="A701" s="55"/>
      <c r="B701" s="23"/>
      <c r="C701" s="78"/>
      <c r="D701" s="78"/>
      <c r="E701" s="78"/>
      <c r="G701" s="12"/>
    </row>
    <row r="702" spans="2:5" ht="12.75" customHeight="1">
      <c r="B702" s="4" t="s">
        <v>26</v>
      </c>
      <c r="C702" s="74">
        <f>SUM(C685:C701)</f>
        <v>88098812.33</v>
      </c>
      <c r="D702" s="74">
        <f>SUM(D685:D701)</f>
        <v>99175728.33</v>
      </c>
      <c r="E702" s="74">
        <f>SUM(E685:E701)</f>
        <v>140967184.34</v>
      </c>
    </row>
    <row r="703" spans="2:5" ht="12.75" customHeight="1">
      <c r="B703" s="4" t="s">
        <v>49</v>
      </c>
      <c r="C703" s="74"/>
      <c r="D703" s="74"/>
      <c r="E703" s="74"/>
    </row>
    <row r="704" spans="2:5" ht="12.75" customHeight="1">
      <c r="B704" s="12" t="s">
        <v>2</v>
      </c>
      <c r="C704" s="75">
        <v>100000</v>
      </c>
      <c r="D704" s="75">
        <v>100000</v>
      </c>
      <c r="E704" s="75">
        <v>100000</v>
      </c>
    </row>
    <row r="705" spans="2:5" ht="12.75" customHeight="1">
      <c r="B705" s="17"/>
      <c r="C705" s="75"/>
      <c r="D705" s="75"/>
      <c r="E705" s="75"/>
    </row>
    <row r="706" spans="2:5" ht="12.75" customHeight="1">
      <c r="B706" s="17"/>
      <c r="C706" s="75"/>
      <c r="D706" s="75"/>
      <c r="E706" s="75"/>
    </row>
    <row r="707" ht="12.75" customHeight="1">
      <c r="B707" s="17"/>
    </row>
    <row r="708" ht="12.75" customHeight="1">
      <c r="B708" s="17"/>
    </row>
    <row r="709" spans="2:5" ht="12.75" customHeight="1">
      <c r="B709" s="8"/>
      <c r="C709" s="78"/>
      <c r="D709" s="78"/>
      <c r="E709" s="78"/>
    </row>
    <row r="710" spans="2:5" ht="12.75" customHeight="1">
      <c r="B710" s="4" t="s">
        <v>39</v>
      </c>
      <c r="C710" s="74">
        <f>SUM(C702:C709)</f>
        <v>88198812.33</v>
      </c>
      <c r="D710" s="74">
        <f>SUM(D702:D709)</f>
        <v>99275728.33</v>
      </c>
      <c r="E710" s="74">
        <f>SUM(E702:E709)</f>
        <v>141067184.34</v>
      </c>
    </row>
    <row r="711" spans="2:5" ht="12.75" customHeight="1">
      <c r="B711" s="4"/>
      <c r="C711" s="74"/>
      <c r="D711" s="74"/>
      <c r="E711" s="74"/>
    </row>
    <row r="712" spans="1:7" ht="11.25">
      <c r="A712" s="165" t="s">
        <v>638</v>
      </c>
      <c r="B712" s="166"/>
      <c r="C712" s="166"/>
      <c r="D712" s="166"/>
      <c r="E712" s="166"/>
      <c r="F712" s="166"/>
      <c r="G712" s="68"/>
    </row>
    <row r="713" spans="1:8" s="69" customFormat="1" ht="21" customHeight="1">
      <c r="A713" s="113" t="s">
        <v>9</v>
      </c>
      <c r="B713" s="114" t="s">
        <v>10</v>
      </c>
      <c r="C713" s="115" t="s">
        <v>538</v>
      </c>
      <c r="D713" s="115" t="s">
        <v>537</v>
      </c>
      <c r="E713" s="115" t="s">
        <v>539</v>
      </c>
      <c r="F713" s="114" t="s">
        <v>17</v>
      </c>
      <c r="G713" s="112"/>
      <c r="H713" s="112"/>
    </row>
    <row r="714" spans="1:4" ht="12.75" customHeight="1">
      <c r="A714" s="152">
        <v>20050286</v>
      </c>
      <c r="B714" s="35" t="s">
        <v>67</v>
      </c>
      <c r="C714" s="75">
        <v>2000000</v>
      </c>
      <c r="D714" s="75"/>
    </row>
    <row r="715" spans="1:4" ht="12.75" customHeight="1">
      <c r="A715" s="152">
        <v>20060020</v>
      </c>
      <c r="B715" s="35" t="s">
        <v>186</v>
      </c>
      <c r="C715" s="75">
        <v>600000</v>
      </c>
      <c r="D715" s="75"/>
    </row>
    <row r="716" spans="1:5" ht="12.75" customHeight="1">
      <c r="A716" s="55">
        <v>20182619</v>
      </c>
      <c r="B716" s="23" t="s">
        <v>335</v>
      </c>
      <c r="C716" s="75">
        <v>5000000</v>
      </c>
      <c r="D716" s="75">
        <v>5000000</v>
      </c>
      <c r="E716" s="75">
        <v>5000000</v>
      </c>
    </row>
    <row r="717" spans="1:7" ht="12.75" customHeight="1">
      <c r="A717" s="161"/>
      <c r="B717" s="57"/>
      <c r="C717" s="77"/>
      <c r="D717" s="77"/>
      <c r="E717" s="77"/>
      <c r="G717" s="12"/>
    </row>
    <row r="718" spans="2:5" ht="12.75" customHeight="1">
      <c r="B718" s="4" t="s">
        <v>26</v>
      </c>
      <c r="C718" s="74">
        <f>SUM(C714:C717)</f>
        <v>7600000</v>
      </c>
      <c r="D718" s="74">
        <f>SUM(D714:D717)</f>
        <v>5000000</v>
      </c>
      <c r="E718" s="74">
        <f>SUM(E714:E717)</f>
        <v>5000000</v>
      </c>
    </row>
    <row r="719" spans="2:5" ht="12.75" customHeight="1">
      <c r="B719" s="4" t="s">
        <v>49</v>
      </c>
      <c r="C719" s="74"/>
      <c r="D719" s="74"/>
      <c r="E719" s="74"/>
    </row>
    <row r="720" spans="2:5" ht="12.75" customHeight="1">
      <c r="B720" s="12" t="s">
        <v>2</v>
      </c>
      <c r="C720" s="75">
        <v>100000</v>
      </c>
      <c r="D720" s="75">
        <v>100000</v>
      </c>
      <c r="E720" s="75">
        <v>100000</v>
      </c>
    </row>
    <row r="721" ht="12.75" customHeight="1">
      <c r="B721" s="17"/>
    </row>
    <row r="722" ht="12.75" customHeight="1">
      <c r="B722" s="17"/>
    </row>
    <row r="723" ht="12.75" customHeight="1">
      <c r="B723" s="17"/>
    </row>
    <row r="724" spans="2:5" ht="12.75" customHeight="1">
      <c r="B724" s="5"/>
      <c r="C724" s="78"/>
      <c r="D724" s="79"/>
      <c r="E724" s="79"/>
    </row>
    <row r="725" spans="2:5" ht="12.75" customHeight="1">
      <c r="B725" s="4" t="s">
        <v>39</v>
      </c>
      <c r="C725" s="74">
        <f>SUM(C718:C724)</f>
        <v>7700000</v>
      </c>
      <c r="D725" s="74">
        <f>SUM(D718:D724)</f>
        <v>5100000</v>
      </c>
      <c r="E725" s="74">
        <f>SUM(E718:E724)</f>
        <v>5100000</v>
      </c>
    </row>
    <row r="726" spans="2:5" ht="12.75" customHeight="1">
      <c r="B726" s="4"/>
      <c r="C726" s="74"/>
      <c r="D726" s="74"/>
      <c r="E726" s="74"/>
    </row>
    <row r="727" spans="1:7" ht="11.25">
      <c r="A727" s="165" t="s">
        <v>639</v>
      </c>
      <c r="B727" s="166"/>
      <c r="C727" s="166"/>
      <c r="D727" s="166"/>
      <c r="E727" s="166"/>
      <c r="F727" s="166"/>
      <c r="G727" s="68"/>
    </row>
    <row r="728" spans="1:8" s="69" customFormat="1" ht="21" customHeight="1">
      <c r="A728" s="113" t="s">
        <v>9</v>
      </c>
      <c r="B728" s="114" t="s">
        <v>10</v>
      </c>
      <c r="C728" s="115" t="s">
        <v>538</v>
      </c>
      <c r="D728" s="115" t="s">
        <v>537</v>
      </c>
      <c r="E728" s="115" t="s">
        <v>539</v>
      </c>
      <c r="F728" s="114" t="s">
        <v>17</v>
      </c>
      <c r="G728" s="112"/>
      <c r="H728" s="112"/>
    </row>
    <row r="729" spans="1:5" ht="12.75" customHeight="1">
      <c r="A729" s="55">
        <v>20070144</v>
      </c>
      <c r="B729" s="56" t="s">
        <v>206</v>
      </c>
      <c r="C729" s="75">
        <v>19000000</v>
      </c>
      <c r="D729" s="75">
        <v>1000000</v>
      </c>
      <c r="E729" s="75"/>
    </row>
    <row r="730" spans="3:5" ht="12.75" customHeight="1">
      <c r="C730" s="77"/>
      <c r="D730" s="77"/>
      <c r="E730" s="77"/>
    </row>
    <row r="731" spans="2:5" ht="12.75" customHeight="1">
      <c r="B731" s="4" t="s">
        <v>26</v>
      </c>
      <c r="C731" s="74">
        <f>SUM(C729:C730)</f>
        <v>19000000</v>
      </c>
      <c r="D731" s="74">
        <f>SUM(D729:D729)</f>
        <v>1000000</v>
      </c>
      <c r="E731" s="74">
        <f>SUM(E729:E729)</f>
        <v>0</v>
      </c>
    </row>
    <row r="732" spans="2:5" ht="12.75" customHeight="1">
      <c r="B732" s="4" t="s">
        <v>49</v>
      </c>
      <c r="C732" s="74"/>
      <c r="D732" s="74"/>
      <c r="E732" s="74"/>
    </row>
    <row r="733" spans="2:5" ht="12.75" customHeight="1">
      <c r="B733" s="12" t="s">
        <v>2</v>
      </c>
      <c r="C733" s="75">
        <v>100000</v>
      </c>
      <c r="D733" s="75">
        <v>100000</v>
      </c>
      <c r="E733" s="75">
        <v>100000</v>
      </c>
    </row>
    <row r="734" spans="2:5" ht="12.75" customHeight="1">
      <c r="B734" s="17"/>
      <c r="C734" s="75"/>
      <c r="D734" s="75"/>
      <c r="E734" s="75"/>
    </row>
    <row r="735" spans="2:5" ht="12.75" customHeight="1">
      <c r="B735" s="17"/>
      <c r="C735" s="75"/>
      <c r="D735" s="75"/>
      <c r="E735" s="75"/>
    </row>
    <row r="736" spans="2:5" ht="12.75" customHeight="1">
      <c r="B736" s="17"/>
      <c r="C736" s="75"/>
      <c r="D736" s="75"/>
      <c r="E736" s="75"/>
    </row>
    <row r="737" spans="2:5" ht="12.75" customHeight="1">
      <c r="B737" s="17"/>
      <c r="C737" s="75"/>
      <c r="D737" s="75"/>
      <c r="E737" s="75"/>
    </row>
    <row r="738" spans="2:5" ht="12.75" customHeight="1">
      <c r="B738" s="17"/>
      <c r="D738" s="74"/>
      <c r="E738" s="74"/>
    </row>
    <row r="739" spans="2:5" ht="12.75" customHeight="1">
      <c r="B739" s="17"/>
      <c r="D739" s="74"/>
      <c r="E739" s="74"/>
    </row>
    <row r="740" spans="2:5" ht="12.75" customHeight="1">
      <c r="B740" s="5"/>
      <c r="C740" s="5"/>
      <c r="D740" s="74"/>
      <c r="E740" s="74"/>
    </row>
    <row r="741" spans="2:5" ht="12.75" customHeight="1">
      <c r="B741" s="12"/>
      <c r="C741" s="78"/>
      <c r="D741" s="78"/>
      <c r="E741" s="78"/>
    </row>
    <row r="742" spans="2:5" ht="12.75" customHeight="1">
      <c r="B742" s="4" t="s">
        <v>39</v>
      </c>
      <c r="C742" s="74">
        <f>SUM(C731:C741)</f>
        <v>19100000</v>
      </c>
      <c r="D742" s="74">
        <f>SUM(D731:D741)</f>
        <v>1100000</v>
      </c>
      <c r="E742" s="74">
        <f>SUM(E731:E741)</f>
        <v>100000</v>
      </c>
    </row>
    <row r="744" spans="1:7" ht="11.25">
      <c r="A744" s="165" t="s">
        <v>640</v>
      </c>
      <c r="B744" s="166"/>
      <c r="C744" s="166"/>
      <c r="D744" s="166"/>
      <c r="E744" s="166"/>
      <c r="F744" s="166"/>
      <c r="G744" s="68"/>
    </row>
    <row r="745" spans="1:8" s="69" customFormat="1" ht="21" customHeight="1">
      <c r="A745" s="113" t="s">
        <v>9</v>
      </c>
      <c r="B745" s="114" t="s">
        <v>10</v>
      </c>
      <c r="C745" s="115" t="s">
        <v>538</v>
      </c>
      <c r="D745" s="115" t="s">
        <v>537</v>
      </c>
      <c r="E745" s="115" t="s">
        <v>539</v>
      </c>
      <c r="F745" s="114" t="s">
        <v>17</v>
      </c>
      <c r="G745" s="112"/>
      <c r="H745" s="112"/>
    </row>
    <row r="746" spans="1:5" ht="12.75" customHeight="1">
      <c r="A746" s="55">
        <v>20010362</v>
      </c>
      <c r="B746" s="21" t="s">
        <v>468</v>
      </c>
      <c r="C746" s="75"/>
      <c r="D746" s="82">
        <v>2000000</v>
      </c>
      <c r="E746" s="82">
        <v>2000000</v>
      </c>
    </row>
    <row r="747" spans="1:4" ht="12.75" customHeight="1">
      <c r="A747" s="152">
        <v>20050286</v>
      </c>
      <c r="B747" s="35" t="s">
        <v>67</v>
      </c>
      <c r="C747" s="75">
        <v>2000000</v>
      </c>
      <c r="D747" s="75"/>
    </row>
    <row r="748" spans="1:4" ht="12.75" customHeight="1">
      <c r="A748" s="152">
        <v>20060020</v>
      </c>
      <c r="B748" s="35" t="s">
        <v>186</v>
      </c>
      <c r="C748" s="75">
        <v>600000</v>
      </c>
      <c r="D748" s="75"/>
    </row>
    <row r="749" spans="1:5" ht="12.75" customHeight="1">
      <c r="A749" s="55">
        <v>20100122</v>
      </c>
      <c r="B749" s="56" t="s">
        <v>234</v>
      </c>
      <c r="C749" s="80">
        <v>454545</v>
      </c>
      <c r="D749" s="75">
        <v>625000</v>
      </c>
      <c r="E749" s="80">
        <v>714285</v>
      </c>
    </row>
    <row r="750" spans="1:5" ht="12.75" customHeight="1">
      <c r="A750" s="55">
        <v>20190155</v>
      </c>
      <c r="B750" s="56" t="s">
        <v>516</v>
      </c>
      <c r="C750" s="75"/>
      <c r="D750" s="75">
        <v>2000000</v>
      </c>
      <c r="E750" s="75">
        <v>5000000</v>
      </c>
    </row>
    <row r="751" spans="1:5" ht="12.75" customHeight="1">
      <c r="A751" s="55">
        <v>20190190</v>
      </c>
      <c r="B751" s="67" t="s">
        <v>390</v>
      </c>
      <c r="C751" s="75">
        <v>1800000</v>
      </c>
      <c r="D751" s="75"/>
      <c r="E751" s="75"/>
    </row>
    <row r="752" spans="1:5" ht="12.75" customHeight="1">
      <c r="A752" s="55">
        <v>20190199</v>
      </c>
      <c r="B752" s="56" t="s">
        <v>536</v>
      </c>
      <c r="C752" s="75"/>
      <c r="D752" s="75"/>
      <c r="E752" s="75">
        <v>2000000</v>
      </c>
    </row>
    <row r="753" spans="1:7" ht="12.75" customHeight="1">
      <c r="A753" s="55"/>
      <c r="B753" s="23"/>
      <c r="C753" s="77"/>
      <c r="D753" s="77"/>
      <c r="E753" s="77"/>
      <c r="G753" s="12"/>
    </row>
    <row r="754" spans="2:5" ht="12.75" customHeight="1">
      <c r="B754" s="4" t="s">
        <v>26</v>
      </c>
      <c r="C754" s="74">
        <f>SUM(C746:C753)</f>
        <v>4854545</v>
      </c>
      <c r="D754" s="74">
        <f>SUM(D746:D753)</f>
        <v>4625000</v>
      </c>
      <c r="E754" s="74">
        <f>SUM(E746:E753)</f>
        <v>9714285</v>
      </c>
    </row>
    <row r="755" spans="2:5" ht="12.75" customHeight="1">
      <c r="B755" s="4" t="s">
        <v>49</v>
      </c>
      <c r="C755" s="74"/>
      <c r="D755" s="74"/>
      <c r="E755" s="74"/>
    </row>
    <row r="756" spans="2:5" ht="12.75" customHeight="1">
      <c r="B756" s="12" t="s">
        <v>2</v>
      </c>
      <c r="C756" s="75">
        <v>100000</v>
      </c>
      <c r="D756" s="75">
        <v>100000</v>
      </c>
      <c r="E756" s="75">
        <v>100000</v>
      </c>
    </row>
    <row r="757" spans="2:5" ht="12.75" customHeight="1">
      <c r="B757" s="17"/>
      <c r="C757" s="75"/>
      <c r="D757" s="75"/>
      <c r="E757" s="75"/>
    </row>
    <row r="758" spans="2:5" ht="12.75" customHeight="1">
      <c r="B758" s="17"/>
      <c r="D758" s="74"/>
      <c r="E758" s="74"/>
    </row>
    <row r="759" spans="2:5" ht="12.75" customHeight="1">
      <c r="B759" s="17"/>
      <c r="D759" s="74"/>
      <c r="E759" s="74"/>
    </row>
    <row r="760" spans="2:5" ht="12.75" customHeight="1">
      <c r="B760" s="12"/>
      <c r="C760" s="78"/>
      <c r="D760" s="78"/>
      <c r="E760" s="78"/>
    </row>
    <row r="761" spans="2:5" ht="12.75" customHeight="1">
      <c r="B761" s="4" t="s">
        <v>39</v>
      </c>
      <c r="C761" s="74">
        <f>SUM(C754:C760)</f>
        <v>4954545</v>
      </c>
      <c r="D761" s="74">
        <f>SUM(D754:D760)</f>
        <v>4725000</v>
      </c>
      <c r="E761" s="74">
        <f>SUM(E754:E760)</f>
        <v>9814285</v>
      </c>
    </row>
    <row r="763" spans="1:7" ht="11.25">
      <c r="A763" s="165" t="s">
        <v>641</v>
      </c>
      <c r="B763" s="166"/>
      <c r="C763" s="166"/>
      <c r="D763" s="166"/>
      <c r="E763" s="166"/>
      <c r="F763" s="166"/>
      <c r="G763" s="68"/>
    </row>
    <row r="764" spans="1:8" s="69" customFormat="1" ht="21" customHeight="1">
      <c r="A764" s="113" t="s">
        <v>9</v>
      </c>
      <c r="B764" s="114" t="s">
        <v>10</v>
      </c>
      <c r="C764" s="115" t="s">
        <v>538</v>
      </c>
      <c r="D764" s="115" t="s">
        <v>537</v>
      </c>
      <c r="E764" s="115" t="s">
        <v>539</v>
      </c>
      <c r="F764" s="114" t="s">
        <v>17</v>
      </c>
      <c r="G764" s="112"/>
      <c r="H764" s="112"/>
    </row>
    <row r="765" spans="1:5" ht="12.75" customHeight="1">
      <c r="A765" s="55">
        <v>19930264</v>
      </c>
      <c r="B765" s="23" t="s">
        <v>102</v>
      </c>
      <c r="C765" s="75">
        <v>3913044</v>
      </c>
      <c r="D765" s="75">
        <v>9782610</v>
      </c>
      <c r="E765" s="75">
        <v>4565218</v>
      </c>
    </row>
    <row r="766" spans="1:4" ht="12.75" customHeight="1">
      <c r="A766" s="152">
        <v>20050286</v>
      </c>
      <c r="B766" s="35" t="s">
        <v>67</v>
      </c>
      <c r="C766" s="75">
        <v>2000000</v>
      </c>
      <c r="D766" s="75"/>
    </row>
    <row r="767" spans="1:5" ht="12.75" customHeight="1">
      <c r="A767" s="152">
        <v>20120030</v>
      </c>
      <c r="B767" s="35" t="s">
        <v>240</v>
      </c>
      <c r="C767" s="75">
        <v>20403050</v>
      </c>
      <c r="D767" s="76">
        <v>24000000</v>
      </c>
      <c r="E767" s="76">
        <v>5000000</v>
      </c>
    </row>
    <row r="768" spans="1:5" ht="12.75" customHeight="1">
      <c r="A768" s="152">
        <v>20170079</v>
      </c>
      <c r="B768" s="35" t="s">
        <v>275</v>
      </c>
      <c r="C768" s="75">
        <v>8657090</v>
      </c>
      <c r="D768" s="76">
        <v>3600000</v>
      </c>
      <c r="E768" s="76">
        <v>2500000</v>
      </c>
    </row>
    <row r="769" spans="1:5" ht="12.75" customHeight="1">
      <c r="A769" s="152">
        <v>20170081</v>
      </c>
      <c r="B769" s="35" t="s">
        <v>276</v>
      </c>
      <c r="C769" s="75">
        <v>3283180</v>
      </c>
      <c r="D769" s="75">
        <v>2400000</v>
      </c>
      <c r="E769" s="75">
        <v>2000000</v>
      </c>
    </row>
    <row r="770" spans="1:5" ht="12.75" customHeight="1">
      <c r="A770" s="55">
        <v>20170083</v>
      </c>
      <c r="B770" s="52" t="s">
        <v>277</v>
      </c>
      <c r="C770" s="80">
        <v>9113320</v>
      </c>
      <c r="D770" s="80">
        <v>3600000</v>
      </c>
      <c r="E770" s="75">
        <v>3500000</v>
      </c>
    </row>
    <row r="771" spans="1:5" ht="12.75" customHeight="1">
      <c r="A771" s="55">
        <v>20190096</v>
      </c>
      <c r="B771" s="56" t="s">
        <v>349</v>
      </c>
      <c r="C771" s="75">
        <v>300000</v>
      </c>
      <c r="D771" s="75"/>
      <c r="E771" s="75"/>
    </row>
    <row r="772" spans="1:7" ht="12.75" customHeight="1">
      <c r="A772" s="55"/>
      <c r="B772" s="23"/>
      <c r="C772" s="77"/>
      <c r="D772" s="77"/>
      <c r="E772" s="77"/>
      <c r="G772" s="12"/>
    </row>
    <row r="773" spans="2:5" ht="12.75" customHeight="1">
      <c r="B773" s="4" t="s">
        <v>26</v>
      </c>
      <c r="C773" s="74">
        <f>SUM(C765:C772)</f>
        <v>47669684</v>
      </c>
      <c r="D773" s="74">
        <f>SUM(D765:D772)</f>
        <v>43382610</v>
      </c>
      <c r="E773" s="74">
        <f>SUM(E765:E772)</f>
        <v>17565218</v>
      </c>
    </row>
    <row r="774" spans="2:5" ht="12.75" customHeight="1">
      <c r="B774" s="4" t="s">
        <v>49</v>
      </c>
      <c r="C774" s="75"/>
      <c r="D774" s="75"/>
      <c r="E774" s="74"/>
    </row>
    <row r="775" spans="2:5" ht="12.75" customHeight="1">
      <c r="B775" s="12" t="s">
        <v>2</v>
      </c>
      <c r="C775" s="75">
        <v>100000</v>
      </c>
      <c r="D775" s="75">
        <v>100000</v>
      </c>
      <c r="E775" s="75">
        <v>100000</v>
      </c>
    </row>
    <row r="776" ht="12.75" customHeight="1">
      <c r="B776" s="17"/>
    </row>
    <row r="777" spans="4:5" ht="12.75" customHeight="1">
      <c r="D777" s="75"/>
      <c r="E777" s="74"/>
    </row>
    <row r="778" spans="2:5" ht="12.75" customHeight="1">
      <c r="B778" s="12"/>
      <c r="C778" s="78"/>
      <c r="D778" s="78"/>
      <c r="E778" s="79"/>
    </row>
    <row r="779" spans="2:5" ht="12.75" customHeight="1">
      <c r="B779" s="4" t="s">
        <v>39</v>
      </c>
      <c r="C779" s="74">
        <f>SUM(C773:C778)</f>
        <v>47769684</v>
      </c>
      <c r="D779" s="74">
        <f>SUM(D773:D778)</f>
        <v>43482610</v>
      </c>
      <c r="E779" s="74">
        <f>SUM(E773:E778)</f>
        <v>17665218</v>
      </c>
    </row>
    <row r="780" spans="2:5" ht="12.75" customHeight="1">
      <c r="B780" s="4"/>
      <c r="C780" s="74"/>
      <c r="D780" s="74"/>
      <c r="E780" s="74"/>
    </row>
    <row r="781" spans="1:7" ht="11.25">
      <c r="A781" s="165" t="s">
        <v>642</v>
      </c>
      <c r="B781" s="166"/>
      <c r="C781" s="166"/>
      <c r="D781" s="166"/>
      <c r="E781" s="166"/>
      <c r="F781" s="166"/>
      <c r="G781" s="68"/>
    </row>
    <row r="782" spans="1:8" s="69" customFormat="1" ht="21" customHeight="1">
      <c r="A782" s="113" t="s">
        <v>9</v>
      </c>
      <c r="B782" s="114" t="s">
        <v>10</v>
      </c>
      <c r="C782" s="115" t="s">
        <v>538</v>
      </c>
      <c r="D782" s="115" t="s">
        <v>537</v>
      </c>
      <c r="E782" s="115" t="s">
        <v>539</v>
      </c>
      <c r="F782" s="114" t="s">
        <v>17</v>
      </c>
      <c r="G782" s="112"/>
      <c r="H782" s="112"/>
    </row>
    <row r="783" spans="1:5" ht="12.75" customHeight="1">
      <c r="A783" s="55">
        <v>20010119</v>
      </c>
      <c r="B783" s="23" t="s">
        <v>141</v>
      </c>
      <c r="C783" s="75">
        <v>1500000</v>
      </c>
      <c r="D783" s="75">
        <v>1500000</v>
      </c>
      <c r="E783" s="75">
        <v>1500000</v>
      </c>
    </row>
    <row r="784" spans="1:4" ht="12.75" customHeight="1">
      <c r="A784" s="152">
        <v>20050286</v>
      </c>
      <c r="B784" s="35" t="s">
        <v>67</v>
      </c>
      <c r="C784" s="75">
        <v>2000000</v>
      </c>
      <c r="D784" s="75"/>
    </row>
    <row r="785" spans="1:4" ht="12.75" customHeight="1">
      <c r="A785" s="152">
        <v>20060020</v>
      </c>
      <c r="B785" s="35" t="s">
        <v>186</v>
      </c>
      <c r="C785" s="75">
        <v>800000</v>
      </c>
      <c r="D785" s="75"/>
    </row>
    <row r="786" spans="1:5" ht="12.75" customHeight="1">
      <c r="A786" s="55">
        <v>20060103</v>
      </c>
      <c r="B786" s="56" t="s">
        <v>190</v>
      </c>
      <c r="C786" s="75">
        <v>333333.34</v>
      </c>
      <c r="D786" s="75">
        <v>333333.34</v>
      </c>
      <c r="E786" s="75">
        <v>333333.34</v>
      </c>
    </row>
    <row r="787" spans="1:7" ht="11.25">
      <c r="A787" s="55"/>
      <c r="B787" s="23"/>
      <c r="C787" s="77"/>
      <c r="D787" s="77"/>
      <c r="E787" s="77"/>
      <c r="G787" s="12"/>
    </row>
    <row r="788" spans="2:5" ht="12.75" customHeight="1">
      <c r="B788" s="4" t="s">
        <v>26</v>
      </c>
      <c r="C788" s="74">
        <f>SUM(C783:C787)</f>
        <v>4633333.34</v>
      </c>
      <c r="D788" s="74">
        <f>SUM(D783:D787)</f>
        <v>1833333.34</v>
      </c>
      <c r="E788" s="74">
        <f>SUM(E783:E787)</f>
        <v>1833333.34</v>
      </c>
    </row>
    <row r="789" spans="2:5" ht="12.75" customHeight="1">
      <c r="B789" s="4" t="s">
        <v>49</v>
      </c>
      <c r="C789" s="74"/>
      <c r="D789" s="74"/>
      <c r="E789" s="74"/>
    </row>
    <row r="790" spans="2:5" ht="12.75" customHeight="1">
      <c r="B790" s="12" t="s">
        <v>2</v>
      </c>
      <c r="C790" s="75">
        <v>100000</v>
      </c>
      <c r="D790" s="75">
        <v>100000</v>
      </c>
      <c r="E790" s="75">
        <v>100000</v>
      </c>
    </row>
    <row r="791" spans="2:5" ht="12.75" customHeight="1">
      <c r="B791" s="12"/>
      <c r="C791" s="75"/>
      <c r="D791" s="75"/>
      <c r="E791" s="75"/>
    </row>
    <row r="792" spans="2:5" ht="12.75" customHeight="1">
      <c r="B792" s="12"/>
      <c r="C792" s="78"/>
      <c r="D792" s="79"/>
      <c r="E792" s="79"/>
    </row>
    <row r="793" spans="2:5" ht="12.75" customHeight="1">
      <c r="B793" s="4" t="s">
        <v>39</v>
      </c>
      <c r="C793" s="74">
        <f>SUM(C788:C792)</f>
        <v>4733333.34</v>
      </c>
      <c r="D793" s="74">
        <f>SUM(D788:D792)</f>
        <v>1933333.34</v>
      </c>
      <c r="E793" s="74">
        <f>SUM(E788:E792)</f>
        <v>1933333.34</v>
      </c>
    </row>
    <row r="794" spans="2:5" ht="12.75" customHeight="1">
      <c r="B794" s="4"/>
      <c r="C794" s="74"/>
      <c r="D794" s="74"/>
      <c r="E794" s="74"/>
    </row>
    <row r="795" spans="1:7" ht="11.25">
      <c r="A795" s="165" t="s">
        <v>643</v>
      </c>
      <c r="B795" s="166"/>
      <c r="C795" s="166"/>
      <c r="D795" s="166"/>
      <c r="E795" s="166"/>
      <c r="F795" s="166"/>
      <c r="G795" s="68"/>
    </row>
    <row r="796" spans="1:8" s="69" customFormat="1" ht="21" customHeight="1">
      <c r="A796" s="113" t="s">
        <v>9</v>
      </c>
      <c r="B796" s="114" t="s">
        <v>10</v>
      </c>
      <c r="C796" s="115" t="s">
        <v>538</v>
      </c>
      <c r="D796" s="115" t="s">
        <v>537</v>
      </c>
      <c r="E796" s="115" t="s">
        <v>539</v>
      </c>
      <c r="F796" s="114" t="s">
        <v>17</v>
      </c>
      <c r="G796" s="112"/>
      <c r="H796" s="112"/>
    </row>
    <row r="797" spans="1:4" ht="12.75" customHeight="1">
      <c r="A797" s="152">
        <v>20050286</v>
      </c>
      <c r="B797" s="35" t="s">
        <v>67</v>
      </c>
      <c r="C797" s="75">
        <v>2000000</v>
      </c>
      <c r="D797" s="75"/>
    </row>
    <row r="798" spans="1:4" ht="12.75" customHeight="1">
      <c r="A798" s="152">
        <v>20060020</v>
      </c>
      <c r="B798" s="35" t="s">
        <v>186</v>
      </c>
      <c r="C798" s="75">
        <v>800000</v>
      </c>
      <c r="D798" s="75"/>
    </row>
    <row r="799" spans="1:5" ht="12.75" customHeight="1">
      <c r="A799" s="160">
        <v>20190168</v>
      </c>
      <c r="B799" s="62" t="s">
        <v>375</v>
      </c>
      <c r="C799" s="81">
        <v>500000</v>
      </c>
      <c r="D799" s="75">
        <v>500000</v>
      </c>
      <c r="E799" s="75">
        <v>500000</v>
      </c>
    </row>
    <row r="800" spans="1:5" ht="12.75" customHeight="1">
      <c r="A800" s="161"/>
      <c r="B800" s="57"/>
      <c r="C800" s="77"/>
      <c r="D800" s="77"/>
      <c r="E800" s="77"/>
    </row>
    <row r="801" spans="2:5" ht="12.75" customHeight="1">
      <c r="B801" s="4" t="s">
        <v>26</v>
      </c>
      <c r="C801" s="74">
        <f>SUM(C797:C800)</f>
        <v>3300000</v>
      </c>
      <c r="D801" s="74">
        <f>SUM(D797:D800)</f>
        <v>500000</v>
      </c>
      <c r="E801" s="74">
        <f>SUM(E797:E800)</f>
        <v>500000</v>
      </c>
    </row>
    <row r="802" spans="2:5" ht="12.75" customHeight="1">
      <c r="B802" s="4" t="s">
        <v>49</v>
      </c>
      <c r="C802" s="74"/>
      <c r="D802" s="74"/>
      <c r="E802" s="74"/>
    </row>
    <row r="803" spans="2:5" ht="12.75" customHeight="1">
      <c r="B803" s="12" t="s">
        <v>2</v>
      </c>
      <c r="C803" s="75">
        <v>100000</v>
      </c>
      <c r="D803" s="75">
        <v>100000</v>
      </c>
      <c r="E803" s="75">
        <v>100000</v>
      </c>
    </row>
    <row r="804" ht="12.75" customHeight="1">
      <c r="B804" s="17"/>
    </row>
    <row r="805" ht="12.75" customHeight="1">
      <c r="B805" s="17"/>
    </row>
    <row r="806" spans="2:5" ht="12.75" customHeight="1">
      <c r="B806" s="12"/>
      <c r="C806" s="78"/>
      <c r="D806" s="79"/>
      <c r="E806" s="79"/>
    </row>
    <row r="807" spans="2:5" ht="12.75" customHeight="1">
      <c r="B807" s="4" t="s">
        <v>39</v>
      </c>
      <c r="C807" s="74">
        <f>SUM(C801:C806)</f>
        <v>3400000</v>
      </c>
      <c r="D807" s="74">
        <f>SUM(D801:D806)</f>
        <v>600000</v>
      </c>
      <c r="E807" s="74">
        <f>SUM(E801:E806)</f>
        <v>600000</v>
      </c>
    </row>
    <row r="808" spans="3:5" ht="12.75" customHeight="1">
      <c r="C808" s="85"/>
      <c r="D808" s="85"/>
      <c r="E808" s="85"/>
    </row>
    <row r="809" spans="1:7" ht="11.25">
      <c r="A809" s="165" t="s">
        <v>644</v>
      </c>
      <c r="B809" s="166"/>
      <c r="C809" s="166"/>
      <c r="D809" s="166"/>
      <c r="E809" s="166"/>
      <c r="F809" s="166"/>
      <c r="G809" s="68"/>
    </row>
    <row r="810" spans="1:8" s="69" customFormat="1" ht="21" customHeight="1">
      <c r="A810" s="113" t="s">
        <v>9</v>
      </c>
      <c r="B810" s="114" t="s">
        <v>10</v>
      </c>
      <c r="C810" s="115" t="s">
        <v>538</v>
      </c>
      <c r="D810" s="115" t="s">
        <v>537</v>
      </c>
      <c r="E810" s="115" t="s">
        <v>539</v>
      </c>
      <c r="F810" s="114" t="s">
        <v>17</v>
      </c>
      <c r="G810" s="112"/>
      <c r="H810" s="112"/>
    </row>
    <row r="811" spans="1:5" ht="12.75" customHeight="1">
      <c r="A811" s="55">
        <v>19930264</v>
      </c>
      <c r="B811" s="23" t="s">
        <v>102</v>
      </c>
      <c r="C811" s="75">
        <v>521739</v>
      </c>
      <c r="D811" s="75"/>
      <c r="E811" s="75"/>
    </row>
    <row r="812" spans="1:5" ht="12.75" customHeight="1">
      <c r="A812" s="162">
        <v>19980402</v>
      </c>
      <c r="B812" s="21" t="s">
        <v>127</v>
      </c>
      <c r="C812" s="82">
        <v>1000000</v>
      </c>
      <c r="D812" s="82">
        <v>1000000</v>
      </c>
      <c r="E812" s="82">
        <v>1000000</v>
      </c>
    </row>
    <row r="813" spans="1:5" ht="12.75" customHeight="1">
      <c r="A813" s="152">
        <v>20010362</v>
      </c>
      <c r="B813" s="35" t="s">
        <v>468</v>
      </c>
      <c r="C813" s="75"/>
      <c r="D813" s="75">
        <v>1700000</v>
      </c>
      <c r="E813" s="82">
        <v>1700000</v>
      </c>
    </row>
    <row r="814" spans="1:4" ht="12.75" customHeight="1">
      <c r="A814" s="152">
        <v>20050286</v>
      </c>
      <c r="B814" s="35" t="s">
        <v>67</v>
      </c>
      <c r="C814" s="75">
        <v>2000000</v>
      </c>
      <c r="D814" s="75"/>
    </row>
    <row r="815" spans="1:5" ht="12.75" customHeight="1">
      <c r="A815" s="55">
        <v>20090053</v>
      </c>
      <c r="B815" s="23" t="s">
        <v>228</v>
      </c>
      <c r="C815" s="75">
        <v>700000</v>
      </c>
      <c r="D815" s="75">
        <v>700000</v>
      </c>
      <c r="E815" s="75">
        <v>800000</v>
      </c>
    </row>
    <row r="816" spans="1:5" ht="12.75" customHeight="1">
      <c r="A816" s="55">
        <v>20110066</v>
      </c>
      <c r="B816" s="23" t="s">
        <v>237</v>
      </c>
      <c r="C816" s="76">
        <v>3333333.33</v>
      </c>
      <c r="D816" s="75">
        <v>3333334</v>
      </c>
      <c r="E816" s="75">
        <v>666666</v>
      </c>
    </row>
    <row r="817" spans="1:5" ht="12.75" customHeight="1">
      <c r="A817" s="55">
        <v>20190170</v>
      </c>
      <c r="B817" s="23" t="s">
        <v>377</v>
      </c>
      <c r="C817" s="75">
        <v>250000</v>
      </c>
      <c r="D817" s="75">
        <v>250000</v>
      </c>
      <c r="E817" s="75">
        <v>250000</v>
      </c>
    </row>
    <row r="818" spans="1:5" ht="12.75" customHeight="1">
      <c r="A818" s="55">
        <v>20190195</v>
      </c>
      <c r="B818" s="23" t="s">
        <v>394</v>
      </c>
      <c r="C818" s="75">
        <v>200000</v>
      </c>
      <c r="D818" s="75">
        <v>200000</v>
      </c>
      <c r="E818" s="75">
        <v>200000</v>
      </c>
    </row>
    <row r="819" spans="1:7" ht="12.75" customHeight="1">
      <c r="A819" s="55"/>
      <c r="B819" s="23"/>
      <c r="C819" s="77"/>
      <c r="D819" s="78"/>
      <c r="E819" s="78"/>
      <c r="G819" s="12"/>
    </row>
    <row r="820" spans="2:5" ht="12.75" customHeight="1">
      <c r="B820" s="4" t="s">
        <v>26</v>
      </c>
      <c r="C820" s="74">
        <f>SUM(C811:C819)</f>
        <v>8005072.33</v>
      </c>
      <c r="D820" s="74">
        <f>SUM(D811:D819)</f>
        <v>7183334</v>
      </c>
      <c r="E820" s="74">
        <f>SUM(E811:E819)</f>
        <v>4616666</v>
      </c>
    </row>
    <row r="821" spans="2:5" ht="12.75" customHeight="1">
      <c r="B821" s="4" t="s">
        <v>49</v>
      </c>
      <c r="C821" s="74"/>
      <c r="D821" s="74"/>
      <c r="E821" s="74"/>
    </row>
    <row r="822" spans="2:5" ht="12.75" customHeight="1">
      <c r="B822" s="12" t="s">
        <v>2</v>
      </c>
      <c r="C822" s="75">
        <v>100000</v>
      </c>
      <c r="D822" s="75">
        <v>100000</v>
      </c>
      <c r="E822" s="75">
        <v>100000</v>
      </c>
    </row>
    <row r="823" spans="2:5" ht="12.75" customHeight="1">
      <c r="B823" s="12" t="s">
        <v>668</v>
      </c>
      <c r="C823" s="75">
        <v>15000000</v>
      </c>
      <c r="D823" s="75">
        <v>5000000</v>
      </c>
      <c r="E823" s="75"/>
    </row>
    <row r="824" spans="2:5" ht="12.75" customHeight="1">
      <c r="B824" s="12"/>
      <c r="C824" s="78"/>
      <c r="D824" s="78"/>
      <c r="E824" s="78"/>
    </row>
    <row r="825" spans="2:5" ht="12.75" customHeight="1">
      <c r="B825" s="4" t="s">
        <v>39</v>
      </c>
      <c r="C825" s="74">
        <f>SUM(C820:C824)</f>
        <v>23105072.33</v>
      </c>
      <c r="D825" s="74">
        <f>SUM(D820:D824)</f>
        <v>12283334</v>
      </c>
      <c r="E825" s="74">
        <f>SUM(E820:E824)</f>
        <v>4716666</v>
      </c>
    </row>
    <row r="826" spans="2:5" ht="12.75" customHeight="1">
      <c r="B826" s="1"/>
      <c r="C826" s="74"/>
      <c r="D826" s="74"/>
      <c r="E826" s="74"/>
    </row>
    <row r="827" spans="1:7" ht="11.25">
      <c r="A827" s="165" t="s">
        <v>645</v>
      </c>
      <c r="B827" s="166"/>
      <c r="C827" s="166"/>
      <c r="D827" s="166"/>
      <c r="E827" s="166"/>
      <c r="F827" s="166"/>
      <c r="G827" s="68"/>
    </row>
    <row r="828" spans="1:8" s="69" customFormat="1" ht="21" customHeight="1">
      <c r="A828" s="113" t="s">
        <v>9</v>
      </c>
      <c r="B828" s="114" t="s">
        <v>10</v>
      </c>
      <c r="C828" s="115" t="s">
        <v>538</v>
      </c>
      <c r="D828" s="115" t="s">
        <v>537</v>
      </c>
      <c r="E828" s="115" t="s">
        <v>539</v>
      </c>
      <c r="F828" s="114" t="s">
        <v>17</v>
      </c>
      <c r="G828" s="112"/>
      <c r="H828" s="112"/>
    </row>
    <row r="829" spans="1:5" ht="12.75" customHeight="1">
      <c r="A829" s="152">
        <v>20010362</v>
      </c>
      <c r="B829" s="35" t="s">
        <v>468</v>
      </c>
      <c r="C829" s="76"/>
      <c r="D829" s="76">
        <v>1700000</v>
      </c>
      <c r="E829" s="75"/>
    </row>
    <row r="830" spans="1:4" ht="12.75" customHeight="1">
      <c r="A830" s="152">
        <v>20050286</v>
      </c>
      <c r="B830" s="35" t="s">
        <v>67</v>
      </c>
      <c r="C830" s="75">
        <v>2000000</v>
      </c>
      <c r="D830" s="75"/>
    </row>
    <row r="831" spans="1:5" ht="12.75" customHeight="1">
      <c r="A831" s="55">
        <v>20110066</v>
      </c>
      <c r="B831" s="52" t="s">
        <v>237</v>
      </c>
      <c r="C831" s="75">
        <v>3333333.33</v>
      </c>
      <c r="D831" s="80">
        <v>3333333.34</v>
      </c>
      <c r="E831" s="80">
        <v>666666.67</v>
      </c>
    </row>
    <row r="832" spans="1:5" ht="12.75" customHeight="1">
      <c r="A832" s="55">
        <v>20190161</v>
      </c>
      <c r="B832" s="52" t="s">
        <v>371</v>
      </c>
      <c r="C832" s="75">
        <v>800000</v>
      </c>
      <c r="D832" s="75">
        <v>1200000</v>
      </c>
      <c r="E832" s="75"/>
    </row>
    <row r="833" spans="1:7" ht="12.75" customHeight="1">
      <c r="A833" s="55"/>
      <c r="B833" s="23"/>
      <c r="C833" s="77"/>
      <c r="D833" s="77"/>
      <c r="E833" s="77"/>
      <c r="G833" s="72"/>
    </row>
    <row r="834" spans="2:5" ht="12.75" customHeight="1">
      <c r="B834" s="4" t="s">
        <v>26</v>
      </c>
      <c r="C834" s="74">
        <f>SUM(C829:C833)</f>
        <v>6133333.33</v>
      </c>
      <c r="D834" s="74">
        <f>SUM(D829:D833)</f>
        <v>6233333.34</v>
      </c>
      <c r="E834" s="74">
        <f>SUM(E829:E833)</f>
        <v>666666.67</v>
      </c>
    </row>
    <row r="835" spans="2:5" ht="12.75" customHeight="1">
      <c r="B835" s="4" t="s">
        <v>49</v>
      </c>
      <c r="C835" s="74"/>
      <c r="D835" s="74"/>
      <c r="E835" s="74"/>
    </row>
    <row r="836" spans="2:5" ht="12.75" customHeight="1">
      <c r="B836" s="12" t="s">
        <v>2</v>
      </c>
      <c r="C836" s="75">
        <v>100000</v>
      </c>
      <c r="D836" s="75">
        <v>100000</v>
      </c>
      <c r="E836" s="75">
        <v>100000</v>
      </c>
    </row>
    <row r="837" spans="2:7" ht="12.75" customHeight="1">
      <c r="B837" s="12"/>
      <c r="C837" s="75"/>
      <c r="D837" s="75"/>
      <c r="E837" s="75"/>
      <c r="G837" s="72"/>
    </row>
    <row r="838" spans="2:6" ht="11.25">
      <c r="B838" s="12"/>
      <c r="C838" s="75"/>
      <c r="D838" s="75"/>
      <c r="E838" s="75"/>
      <c r="F838" s="110"/>
    </row>
    <row r="839" spans="2:6" ht="11.25">
      <c r="B839" s="12"/>
      <c r="C839" s="75"/>
      <c r="D839" s="75"/>
      <c r="E839" s="75"/>
      <c r="F839" s="110"/>
    </row>
    <row r="840" spans="2:5" ht="12.75" customHeight="1">
      <c r="B840" s="12"/>
      <c r="C840" s="78"/>
      <c r="D840" s="78"/>
      <c r="E840" s="78"/>
    </row>
    <row r="841" spans="2:5" ht="12.75" customHeight="1">
      <c r="B841" s="4" t="s">
        <v>39</v>
      </c>
      <c r="C841" s="74">
        <f>SUM(C834:C840)</f>
        <v>6233333.33</v>
      </c>
      <c r="D841" s="74">
        <f>SUM(D834:D840)</f>
        <v>6333333.34</v>
      </c>
      <c r="E841" s="74">
        <f>SUM(E834:E840)</f>
        <v>766666.67</v>
      </c>
    </row>
    <row r="842" ht="12.75" customHeight="1">
      <c r="B842" s="11"/>
    </row>
    <row r="843" spans="1:7" ht="11.25">
      <c r="A843" s="165" t="s">
        <v>646</v>
      </c>
      <c r="B843" s="166"/>
      <c r="C843" s="166"/>
      <c r="D843" s="166"/>
      <c r="E843" s="166"/>
      <c r="F843" s="166"/>
      <c r="G843" s="68"/>
    </row>
    <row r="844" spans="1:8" s="69" customFormat="1" ht="21" customHeight="1">
      <c r="A844" s="113" t="s">
        <v>9</v>
      </c>
      <c r="B844" s="114" t="s">
        <v>10</v>
      </c>
      <c r="C844" s="115" t="s">
        <v>538</v>
      </c>
      <c r="D844" s="115" t="s">
        <v>537</v>
      </c>
      <c r="E844" s="115" t="s">
        <v>539</v>
      </c>
      <c r="F844" s="114" t="s">
        <v>17</v>
      </c>
      <c r="G844" s="112"/>
      <c r="H844" s="112"/>
    </row>
    <row r="845" spans="1:5" ht="12.75" customHeight="1">
      <c r="A845" s="152">
        <v>20000160</v>
      </c>
      <c r="B845" s="35" t="s">
        <v>136</v>
      </c>
      <c r="C845" s="75">
        <v>800000</v>
      </c>
      <c r="D845" s="75">
        <v>1000000</v>
      </c>
      <c r="E845" s="75">
        <v>2200000</v>
      </c>
    </row>
    <row r="846" spans="1:5" ht="12.75" customHeight="1">
      <c r="A846" s="160">
        <v>20030177</v>
      </c>
      <c r="B846" s="63" t="s">
        <v>151</v>
      </c>
      <c r="C846" s="75">
        <v>2250000</v>
      </c>
      <c r="D846" s="75"/>
      <c r="E846" s="75"/>
    </row>
    <row r="847" spans="1:4" ht="12.75" customHeight="1">
      <c r="A847" s="152">
        <v>20050286</v>
      </c>
      <c r="B847" s="35" t="s">
        <v>67</v>
      </c>
      <c r="C847" s="75">
        <v>2000000</v>
      </c>
      <c r="D847" s="75"/>
    </row>
    <row r="848" spans="1:4" ht="12.75" customHeight="1">
      <c r="A848" s="152">
        <v>20060020</v>
      </c>
      <c r="B848" s="35" t="s">
        <v>186</v>
      </c>
      <c r="C848" s="75">
        <v>500000</v>
      </c>
      <c r="D848" s="75"/>
    </row>
    <row r="849" spans="1:5" ht="12.75" customHeight="1">
      <c r="A849" s="152">
        <v>20080081</v>
      </c>
      <c r="B849" s="35" t="s">
        <v>222</v>
      </c>
      <c r="C849" s="75">
        <v>500000</v>
      </c>
      <c r="D849" s="75"/>
      <c r="E849" s="75"/>
    </row>
    <row r="850" spans="1:5" ht="12.75" customHeight="1">
      <c r="A850" s="55">
        <v>20110066</v>
      </c>
      <c r="B850" s="23" t="s">
        <v>237</v>
      </c>
      <c r="C850" s="75">
        <v>3333333.34</v>
      </c>
      <c r="D850" s="75">
        <v>3333333.35</v>
      </c>
      <c r="E850" s="75">
        <v>666666.67</v>
      </c>
    </row>
    <row r="851" spans="1:5" ht="12.75" customHeight="1">
      <c r="A851" s="161">
        <v>20190191</v>
      </c>
      <c r="B851" s="52" t="s">
        <v>391</v>
      </c>
      <c r="C851" s="75">
        <v>1400000</v>
      </c>
      <c r="D851" s="75"/>
      <c r="E851" s="75"/>
    </row>
    <row r="852" spans="1:7" ht="12.75" customHeight="1">
      <c r="A852" s="55"/>
      <c r="B852" s="23"/>
      <c r="C852" s="78"/>
      <c r="D852" s="77"/>
      <c r="E852" s="77"/>
      <c r="G852" s="12"/>
    </row>
    <row r="853" spans="2:5" ht="12.75" customHeight="1">
      <c r="B853" s="4" t="s">
        <v>26</v>
      </c>
      <c r="C853" s="74">
        <f>SUM(C845:C852)</f>
        <v>10783333.34</v>
      </c>
      <c r="D853" s="74">
        <f>SUM(D845:D852)</f>
        <v>4333333.35</v>
      </c>
      <c r="E853" s="74">
        <f>SUM(E845:E852)</f>
        <v>2866666.67</v>
      </c>
    </row>
    <row r="854" spans="2:5" ht="12.75" customHeight="1">
      <c r="B854" s="4" t="s">
        <v>49</v>
      </c>
      <c r="C854" s="74"/>
      <c r="D854" s="74"/>
      <c r="E854" s="74"/>
    </row>
    <row r="855" spans="2:5" ht="12.75" customHeight="1">
      <c r="B855" s="12" t="s">
        <v>2</v>
      </c>
      <c r="C855" s="75">
        <v>100000</v>
      </c>
      <c r="D855" s="75">
        <v>100000</v>
      </c>
      <c r="E855" s="75">
        <v>100000</v>
      </c>
    </row>
    <row r="856" spans="2:7" ht="12.75" customHeight="1">
      <c r="B856" s="12"/>
      <c r="C856" s="75"/>
      <c r="D856" s="75"/>
      <c r="E856" s="75"/>
      <c r="G856" s="73"/>
    </row>
    <row r="857" spans="2:5" ht="12.75" customHeight="1">
      <c r="B857" s="12"/>
      <c r="C857" s="78"/>
      <c r="D857" s="78"/>
      <c r="E857" s="78"/>
    </row>
    <row r="858" spans="2:5" ht="12.75" customHeight="1">
      <c r="B858" s="1" t="s">
        <v>44</v>
      </c>
      <c r="C858" s="85">
        <f>SUM(C853:C857)</f>
        <v>10883333.34</v>
      </c>
      <c r="D858" s="85">
        <f>SUM(D853:D857)</f>
        <v>4433333.35</v>
      </c>
      <c r="E858" s="85">
        <f>SUM(E853:E857)</f>
        <v>2966666.67</v>
      </c>
    </row>
    <row r="859" spans="2:5" ht="12.75" customHeight="1">
      <c r="B859" s="1"/>
      <c r="C859" s="85"/>
      <c r="D859" s="85"/>
      <c r="E859" s="85"/>
    </row>
    <row r="860" spans="1:7" ht="11.25">
      <c r="A860" s="165" t="s">
        <v>647</v>
      </c>
      <c r="B860" s="166"/>
      <c r="C860" s="166"/>
      <c r="D860" s="166"/>
      <c r="E860" s="166"/>
      <c r="F860" s="166"/>
      <c r="G860" s="68"/>
    </row>
    <row r="861" spans="1:8" s="69" customFormat="1" ht="21" customHeight="1">
      <c r="A861" s="113" t="s">
        <v>9</v>
      </c>
      <c r="B861" s="114" t="s">
        <v>10</v>
      </c>
      <c r="C861" s="115" t="s">
        <v>538</v>
      </c>
      <c r="D861" s="115" t="s">
        <v>537</v>
      </c>
      <c r="E861" s="115" t="s">
        <v>539</v>
      </c>
      <c r="F861" s="114" t="s">
        <v>17</v>
      </c>
      <c r="G861" s="112"/>
      <c r="H861" s="112"/>
    </row>
    <row r="862" spans="1:5" ht="12.75" customHeight="1">
      <c r="A862" s="55">
        <v>19980266</v>
      </c>
      <c r="B862" s="52" t="s">
        <v>123</v>
      </c>
      <c r="E862" s="80">
        <v>700000</v>
      </c>
    </row>
    <row r="863" spans="1:5" ht="12.75" customHeight="1">
      <c r="A863" s="55">
        <v>20000106</v>
      </c>
      <c r="B863" s="52" t="s">
        <v>467</v>
      </c>
      <c r="D863" s="80">
        <v>3000000</v>
      </c>
      <c r="E863" s="80">
        <v>3000000</v>
      </c>
    </row>
    <row r="864" spans="1:5" ht="12.75" customHeight="1">
      <c r="A864" s="55">
        <v>20010119</v>
      </c>
      <c r="B864" s="52" t="s">
        <v>141</v>
      </c>
      <c r="C864" s="80">
        <v>1500000</v>
      </c>
      <c r="D864" s="80">
        <v>1500000</v>
      </c>
      <c r="E864" s="80">
        <v>1500000</v>
      </c>
    </row>
    <row r="865" spans="1:5" ht="12.75" customHeight="1">
      <c r="A865" s="55">
        <v>20010221</v>
      </c>
      <c r="B865" s="52" t="s">
        <v>142</v>
      </c>
      <c r="C865" s="80">
        <v>500000</v>
      </c>
      <c r="D865" s="80">
        <v>4000000</v>
      </c>
      <c r="E865" s="80">
        <v>2000000</v>
      </c>
    </row>
    <row r="866" spans="1:4" ht="12.75" customHeight="1">
      <c r="A866" s="55">
        <v>20030177</v>
      </c>
      <c r="B866" s="52" t="s">
        <v>151</v>
      </c>
      <c r="D866" s="80">
        <v>2250000</v>
      </c>
    </row>
    <row r="867" spans="1:5" ht="12.75" customHeight="1">
      <c r="A867" s="55">
        <v>20030470</v>
      </c>
      <c r="B867" s="52" t="s">
        <v>156</v>
      </c>
      <c r="C867" s="80">
        <v>500000</v>
      </c>
      <c r="D867" s="80">
        <v>500000</v>
      </c>
      <c r="E867" s="80">
        <v>500000</v>
      </c>
    </row>
    <row r="868" spans="1:4" ht="12.75" customHeight="1">
      <c r="A868" s="152">
        <v>20050286</v>
      </c>
      <c r="B868" s="35" t="s">
        <v>67</v>
      </c>
      <c r="C868" s="75">
        <v>2000000</v>
      </c>
      <c r="D868" s="75"/>
    </row>
    <row r="869" spans="1:3" ht="12.75" customHeight="1">
      <c r="A869" s="55">
        <v>20060110</v>
      </c>
      <c r="B869" s="52" t="s">
        <v>193</v>
      </c>
      <c r="C869" s="80">
        <v>500000</v>
      </c>
    </row>
    <row r="870" spans="1:5" ht="12.75" customHeight="1">
      <c r="A870" s="55">
        <v>20190172</v>
      </c>
      <c r="B870" s="23" t="s">
        <v>379</v>
      </c>
      <c r="C870" s="75">
        <v>2000000</v>
      </c>
      <c r="D870" s="76"/>
      <c r="E870" s="76"/>
    </row>
    <row r="871" spans="1:5" ht="12.75" customHeight="1">
      <c r="A871" s="55">
        <v>20190193</v>
      </c>
      <c r="B871" s="23" t="s">
        <v>393</v>
      </c>
      <c r="C871" s="75">
        <v>3000000</v>
      </c>
      <c r="D871" s="76"/>
      <c r="E871" s="76"/>
    </row>
    <row r="872" spans="1:5" ht="12.75" customHeight="1">
      <c r="A872" s="55"/>
      <c r="B872" s="23"/>
      <c r="C872" s="78"/>
      <c r="D872" s="77"/>
      <c r="E872" s="77"/>
    </row>
    <row r="873" spans="2:5" ht="12.75" customHeight="1">
      <c r="B873" s="4" t="s">
        <v>26</v>
      </c>
      <c r="C873" s="74">
        <f>SUM(C862:C872)</f>
        <v>10000000</v>
      </c>
      <c r="D873" s="74">
        <f>SUM(D862:D872)</f>
        <v>11250000</v>
      </c>
      <c r="E873" s="74">
        <f>SUM(E862:E872)</f>
        <v>7700000</v>
      </c>
    </row>
    <row r="874" spans="2:5" ht="12.75" customHeight="1">
      <c r="B874" s="4" t="s">
        <v>49</v>
      </c>
      <c r="C874" s="74"/>
      <c r="D874" s="74"/>
      <c r="E874" s="74"/>
    </row>
    <row r="875" spans="2:5" ht="12.75" customHeight="1">
      <c r="B875" s="12" t="s">
        <v>2</v>
      </c>
      <c r="C875" s="75">
        <v>100000</v>
      </c>
      <c r="D875" s="75">
        <v>100000</v>
      </c>
      <c r="E875" s="75">
        <v>100000</v>
      </c>
    </row>
    <row r="876" ht="12.75" customHeight="1">
      <c r="B876" s="17"/>
    </row>
    <row r="877" spans="2:5" ht="12.75" customHeight="1">
      <c r="B877" s="12"/>
      <c r="C877" s="78"/>
      <c r="D877" s="79"/>
      <c r="E877" s="79"/>
    </row>
    <row r="878" spans="2:5" ht="12.75" customHeight="1">
      <c r="B878" s="1" t="s">
        <v>44</v>
      </c>
      <c r="C878" s="85">
        <f>SUM(C873:C877)</f>
        <v>10100000</v>
      </c>
      <c r="D878" s="85">
        <f>SUM(D873:D877)</f>
        <v>11350000</v>
      </c>
      <c r="E878" s="85">
        <f>SUM(E873:E877)</f>
        <v>7800000</v>
      </c>
    </row>
    <row r="879" spans="2:5" ht="12.75" customHeight="1">
      <c r="B879" s="1"/>
      <c r="C879" s="85"/>
      <c r="D879" s="85"/>
      <c r="E879" s="85"/>
    </row>
    <row r="880" spans="1:7" ht="11.25">
      <c r="A880" s="165" t="s">
        <v>648</v>
      </c>
      <c r="B880" s="166"/>
      <c r="C880" s="166"/>
      <c r="D880" s="166"/>
      <c r="E880" s="166"/>
      <c r="F880" s="166"/>
      <c r="G880" s="68"/>
    </row>
    <row r="881" spans="1:8" s="69" customFormat="1" ht="21" customHeight="1">
      <c r="A881" s="113" t="s">
        <v>9</v>
      </c>
      <c r="B881" s="114" t="s">
        <v>10</v>
      </c>
      <c r="C881" s="115" t="s">
        <v>538</v>
      </c>
      <c r="D881" s="115" t="s">
        <v>537</v>
      </c>
      <c r="E881" s="115" t="s">
        <v>539</v>
      </c>
      <c r="F881" s="114" t="s">
        <v>17</v>
      </c>
      <c r="G881" s="112"/>
      <c r="H881" s="112"/>
    </row>
    <row r="882" spans="1:8" ht="11.25">
      <c r="A882" s="55">
        <v>20030182</v>
      </c>
      <c r="B882" s="23" t="s">
        <v>152</v>
      </c>
      <c r="C882" s="75">
        <v>1500000</v>
      </c>
      <c r="D882" s="75"/>
      <c r="E882" s="75"/>
      <c r="G882" s="12"/>
      <c r="H882" s="14"/>
    </row>
    <row r="883" spans="1:4" ht="12.75" customHeight="1">
      <c r="A883" s="152">
        <v>20050286</v>
      </c>
      <c r="B883" s="35" t="s">
        <v>67</v>
      </c>
      <c r="C883" s="75">
        <v>3000000</v>
      </c>
      <c r="D883" s="75"/>
    </row>
    <row r="884" spans="1:4" ht="12.75" customHeight="1">
      <c r="A884" s="152">
        <v>20060020</v>
      </c>
      <c r="B884" s="35" t="s">
        <v>186</v>
      </c>
      <c r="C884" s="75">
        <v>500000</v>
      </c>
      <c r="D884" s="75"/>
    </row>
    <row r="885" spans="1:5" ht="12.75" customHeight="1">
      <c r="A885" s="160">
        <v>20100122</v>
      </c>
      <c r="B885" s="63" t="s">
        <v>234</v>
      </c>
      <c r="C885" s="75">
        <v>454545</v>
      </c>
      <c r="D885" s="75">
        <v>625000</v>
      </c>
      <c r="E885" s="75">
        <v>714285</v>
      </c>
    </row>
    <row r="886" spans="1:7" ht="12.75" customHeight="1">
      <c r="A886" s="55"/>
      <c r="B886" s="23"/>
      <c r="C886" s="77"/>
      <c r="D886" s="77"/>
      <c r="E886" s="77"/>
      <c r="G886" s="12"/>
    </row>
    <row r="887" spans="2:5" ht="12.75" customHeight="1">
      <c r="B887" s="4" t="s">
        <v>26</v>
      </c>
      <c r="C887" s="74">
        <f>SUM(C882:C886)</f>
        <v>5454545</v>
      </c>
      <c r="D887" s="74">
        <f>SUM(D882:D886)</f>
        <v>625000</v>
      </c>
      <c r="E887" s="74">
        <f>SUM(E882:E886)</f>
        <v>714285</v>
      </c>
    </row>
    <row r="888" spans="2:5" ht="12.75" customHeight="1">
      <c r="B888" s="4" t="s">
        <v>49</v>
      </c>
      <c r="C888" s="74"/>
      <c r="D888" s="74"/>
      <c r="E888" s="74"/>
    </row>
    <row r="889" spans="2:5" ht="12.75" customHeight="1">
      <c r="B889" s="12" t="s">
        <v>2</v>
      </c>
      <c r="C889" s="75">
        <v>100000</v>
      </c>
      <c r="D889" s="75">
        <v>100000</v>
      </c>
      <c r="E889" s="75">
        <v>100000</v>
      </c>
    </row>
    <row r="890" ht="12.75" customHeight="1">
      <c r="B890" s="17"/>
    </row>
    <row r="891" spans="2:5" ht="12.75" customHeight="1">
      <c r="B891" s="12"/>
      <c r="C891" s="75"/>
      <c r="D891" s="74"/>
      <c r="E891" s="74"/>
    </row>
    <row r="892" spans="2:5" ht="12.75" customHeight="1">
      <c r="B892" s="17"/>
      <c r="D892" s="74"/>
      <c r="E892" s="74"/>
    </row>
    <row r="893" spans="2:6" ht="11.25">
      <c r="B893" s="12"/>
      <c r="C893" s="75"/>
      <c r="D893" s="74"/>
      <c r="E893" s="74"/>
      <c r="F893" s="110"/>
    </row>
    <row r="894" spans="2:5" ht="12.75" customHeight="1">
      <c r="B894" s="5"/>
      <c r="C894" s="6"/>
      <c r="D894" s="78"/>
      <c r="E894" s="78"/>
    </row>
    <row r="895" spans="2:5" ht="12.75" customHeight="1">
      <c r="B895" s="4" t="s">
        <v>39</v>
      </c>
      <c r="C895" s="74">
        <f>SUM(C887:C893)</f>
        <v>5554545</v>
      </c>
      <c r="D895" s="74">
        <f>SUM(D887:D894)</f>
        <v>725000</v>
      </c>
      <c r="E895" s="74">
        <f>SUM(E887:E894)</f>
        <v>814285</v>
      </c>
    </row>
    <row r="896" spans="2:5" ht="12.75" customHeight="1">
      <c r="B896" s="4"/>
      <c r="C896" s="74"/>
      <c r="D896" s="74"/>
      <c r="E896" s="74"/>
    </row>
    <row r="897" spans="1:7" ht="11.25">
      <c r="A897" s="165" t="s">
        <v>649</v>
      </c>
      <c r="B897" s="166"/>
      <c r="C897" s="166"/>
      <c r="D897" s="166"/>
      <c r="E897" s="166"/>
      <c r="F897" s="166"/>
      <c r="G897" s="68"/>
    </row>
    <row r="898" spans="1:8" s="69" customFormat="1" ht="21" customHeight="1">
      <c r="A898" s="113" t="s">
        <v>9</v>
      </c>
      <c r="B898" s="114" t="s">
        <v>10</v>
      </c>
      <c r="C898" s="115" t="s">
        <v>538</v>
      </c>
      <c r="D898" s="115" t="s">
        <v>537</v>
      </c>
      <c r="E898" s="115" t="s">
        <v>539</v>
      </c>
      <c r="F898" s="114" t="s">
        <v>17</v>
      </c>
      <c r="G898" s="112"/>
      <c r="H898" s="112"/>
    </row>
    <row r="899" spans="1:4" ht="12.75" customHeight="1">
      <c r="A899" s="152">
        <v>20050286</v>
      </c>
      <c r="B899" s="35" t="s">
        <v>67</v>
      </c>
      <c r="C899" s="75">
        <v>3500000</v>
      </c>
      <c r="D899" s="75"/>
    </row>
    <row r="900" spans="1:4" ht="12.75" customHeight="1">
      <c r="A900" s="152">
        <v>20060020</v>
      </c>
      <c r="B900" s="35" t="s">
        <v>186</v>
      </c>
      <c r="C900" s="75">
        <v>500000</v>
      </c>
      <c r="D900" s="75"/>
    </row>
    <row r="901" spans="1:6" ht="12.75" customHeight="1">
      <c r="A901" s="162">
        <v>20060106</v>
      </c>
      <c r="B901" s="22" t="s">
        <v>191</v>
      </c>
      <c r="C901" s="82">
        <v>16000000</v>
      </c>
      <c r="D901" s="82">
        <v>20000000</v>
      </c>
      <c r="E901" s="82">
        <v>6666666</v>
      </c>
      <c r="F901" s="14">
        <v>42666666</v>
      </c>
    </row>
    <row r="902" spans="1:6" ht="12.75" customHeight="1">
      <c r="A902" s="152">
        <v>20060107</v>
      </c>
      <c r="B902" s="35" t="s">
        <v>192</v>
      </c>
      <c r="C902" s="75">
        <v>666666</v>
      </c>
      <c r="D902" s="75"/>
      <c r="E902" s="75"/>
      <c r="F902" s="14">
        <v>666666</v>
      </c>
    </row>
    <row r="903" spans="1:6" ht="12.75" customHeight="1">
      <c r="A903" s="55">
        <v>20070161</v>
      </c>
      <c r="B903" s="52" t="s">
        <v>211</v>
      </c>
      <c r="C903" s="80">
        <v>19250000</v>
      </c>
      <c r="D903" s="80">
        <v>29900000</v>
      </c>
      <c r="E903" s="80">
        <v>5000000</v>
      </c>
      <c r="F903" s="14">
        <v>54150000</v>
      </c>
    </row>
    <row r="904" spans="1:6" ht="12.75" customHeight="1">
      <c r="A904" s="55">
        <v>20080080</v>
      </c>
      <c r="B904" s="52" t="s">
        <v>221</v>
      </c>
      <c r="C904" s="75">
        <v>8000000</v>
      </c>
      <c r="D904" s="75">
        <v>8500000</v>
      </c>
      <c r="E904" s="75">
        <v>8000000</v>
      </c>
      <c r="F904" s="14">
        <v>24500000</v>
      </c>
    </row>
    <row r="905" spans="1:6" ht="11.25">
      <c r="A905" s="55">
        <v>20140003</v>
      </c>
      <c r="B905" s="52" t="s">
        <v>253</v>
      </c>
      <c r="C905" s="75">
        <v>2000000</v>
      </c>
      <c r="D905" s="75"/>
      <c r="E905" s="75">
        <v>2000000</v>
      </c>
      <c r="F905" s="14">
        <v>4000000</v>
      </c>
    </row>
    <row r="906" spans="1:5" ht="12.75" customHeight="1">
      <c r="A906" s="55">
        <v>20170022</v>
      </c>
      <c r="B906" s="23" t="s">
        <v>266</v>
      </c>
      <c r="C906" s="75">
        <v>5850000</v>
      </c>
      <c r="D906" s="75"/>
      <c r="E906" s="75"/>
    </row>
    <row r="907" spans="1:6" ht="12.75" customHeight="1">
      <c r="A907" s="55">
        <v>20190171</v>
      </c>
      <c r="B907" s="56" t="s">
        <v>378</v>
      </c>
      <c r="C907" s="80">
        <v>500000</v>
      </c>
      <c r="D907" s="80">
        <v>500000</v>
      </c>
      <c r="E907" s="80">
        <v>500000</v>
      </c>
      <c r="F907" s="14">
        <v>1500000</v>
      </c>
    </row>
    <row r="908" spans="1:7" ht="11.25">
      <c r="A908" s="55"/>
      <c r="B908" s="23"/>
      <c r="C908" s="78"/>
      <c r="D908" s="78"/>
      <c r="E908" s="78"/>
      <c r="G908" s="73"/>
    </row>
    <row r="909" spans="2:5" ht="12.75" customHeight="1">
      <c r="B909" s="4" t="s">
        <v>26</v>
      </c>
      <c r="C909" s="74">
        <f>SUM(C899:C908)</f>
        <v>56266666</v>
      </c>
      <c r="D909" s="74">
        <f>SUM(D899:D908)</f>
        <v>58900000</v>
      </c>
      <c r="E909" s="74">
        <f>SUM(E899:E908)</f>
        <v>22166666</v>
      </c>
    </row>
    <row r="910" spans="2:5" ht="12.75" customHeight="1">
      <c r="B910" s="4" t="s">
        <v>49</v>
      </c>
      <c r="C910" s="74"/>
      <c r="D910" s="74"/>
      <c r="E910" s="74"/>
    </row>
    <row r="911" spans="2:5" ht="12.75" customHeight="1">
      <c r="B911" s="12" t="s">
        <v>2</v>
      </c>
      <c r="C911" s="75">
        <v>100000</v>
      </c>
      <c r="D911" s="75">
        <v>100000</v>
      </c>
      <c r="E911" s="75">
        <v>100000</v>
      </c>
    </row>
    <row r="912" ht="12.75" customHeight="1">
      <c r="B912" s="17"/>
    </row>
    <row r="913" ht="12.75" customHeight="1">
      <c r="B913" s="17"/>
    </row>
    <row r="914" spans="2:7" ht="11.25">
      <c r="B914" s="17"/>
      <c r="G914" s="73"/>
    </row>
    <row r="915" ht="12.75" customHeight="1">
      <c r="B915" s="17"/>
    </row>
    <row r="916" spans="2:5" ht="12.75" customHeight="1">
      <c r="B916" s="12"/>
      <c r="C916" s="78"/>
      <c r="D916" s="78"/>
      <c r="E916" s="78"/>
    </row>
    <row r="917" spans="2:5" ht="12.75" customHeight="1">
      <c r="B917" s="4" t="s">
        <v>39</v>
      </c>
      <c r="C917" s="74">
        <f>SUM(C909:C916)</f>
        <v>56366666</v>
      </c>
      <c r="D917" s="74">
        <f>SUM(D909:D916)</f>
        <v>59000000</v>
      </c>
      <c r="E917" s="74">
        <f>SUM(E909:E916)</f>
        <v>22266666</v>
      </c>
    </row>
    <row r="919" spans="1:7" ht="11.25">
      <c r="A919" s="165" t="s">
        <v>650</v>
      </c>
      <c r="B919" s="166"/>
      <c r="C919" s="166"/>
      <c r="D919" s="166"/>
      <c r="E919" s="166"/>
      <c r="F919" s="166"/>
      <c r="G919" s="68"/>
    </row>
    <row r="920" spans="1:8" s="69" customFormat="1" ht="21" customHeight="1">
      <c r="A920" s="113" t="s">
        <v>9</v>
      </c>
      <c r="B920" s="114" t="s">
        <v>10</v>
      </c>
      <c r="C920" s="115" t="s">
        <v>538</v>
      </c>
      <c r="D920" s="115" t="s">
        <v>537</v>
      </c>
      <c r="E920" s="115" t="s">
        <v>539</v>
      </c>
      <c r="F920" s="114" t="s">
        <v>17</v>
      </c>
      <c r="G920" s="112"/>
      <c r="H920" s="112"/>
    </row>
    <row r="921" spans="1:5" ht="12.75" customHeight="1">
      <c r="A921" s="55">
        <v>19930264</v>
      </c>
      <c r="B921" s="23" t="s">
        <v>102</v>
      </c>
      <c r="C921" s="75">
        <v>7173914</v>
      </c>
      <c r="D921" s="75">
        <v>3451686</v>
      </c>
      <c r="E921" s="75">
        <v>3913044</v>
      </c>
    </row>
    <row r="922" spans="1:5" ht="12.75" customHeight="1">
      <c r="A922" s="55">
        <v>20030379</v>
      </c>
      <c r="B922" s="23" t="s">
        <v>154</v>
      </c>
      <c r="C922" s="75">
        <v>3000000</v>
      </c>
      <c r="D922" s="75">
        <v>5000000</v>
      </c>
      <c r="E922" s="75">
        <v>4000000</v>
      </c>
    </row>
    <row r="923" spans="1:4" ht="12.75" customHeight="1">
      <c r="A923" s="152">
        <v>20050286</v>
      </c>
      <c r="B923" s="35" t="s">
        <v>67</v>
      </c>
      <c r="C923" s="75">
        <v>3000000</v>
      </c>
      <c r="D923" s="75"/>
    </row>
    <row r="924" spans="1:5" ht="12.75" customHeight="1">
      <c r="A924" s="152">
        <v>20060106</v>
      </c>
      <c r="B924" s="35" t="s">
        <v>191</v>
      </c>
      <c r="C924" s="75"/>
      <c r="D924" s="75"/>
      <c r="E924" s="75">
        <v>6666666.66</v>
      </c>
    </row>
    <row r="925" spans="1:7" ht="11.25">
      <c r="A925" s="55">
        <v>20060107</v>
      </c>
      <c r="B925" s="23" t="s">
        <v>192</v>
      </c>
      <c r="C925" s="75">
        <v>666666.66</v>
      </c>
      <c r="D925" s="76"/>
      <c r="E925" s="75"/>
      <c r="G925" s="73"/>
    </row>
    <row r="926" spans="1:5" ht="12.75" customHeight="1">
      <c r="A926" s="55">
        <v>20070161</v>
      </c>
      <c r="B926" s="52" t="s">
        <v>211</v>
      </c>
      <c r="C926" s="75">
        <v>19250000</v>
      </c>
      <c r="D926" s="75">
        <v>29900000</v>
      </c>
      <c r="E926" s="75">
        <v>5000000</v>
      </c>
    </row>
    <row r="927" spans="1:5" ht="12.75" customHeight="1">
      <c r="A927" s="55">
        <v>20120055</v>
      </c>
      <c r="B927" s="56" t="s">
        <v>245</v>
      </c>
      <c r="C927" s="75">
        <v>150000</v>
      </c>
      <c r="D927" s="75">
        <v>12000000</v>
      </c>
      <c r="E927" s="75">
        <v>1000000</v>
      </c>
    </row>
    <row r="928" spans="1:5" ht="12.75" customHeight="1">
      <c r="A928" s="55">
        <v>20170115</v>
      </c>
      <c r="B928" s="23" t="s">
        <v>284</v>
      </c>
      <c r="C928" s="75">
        <v>100000</v>
      </c>
      <c r="D928" s="76">
        <v>9000000</v>
      </c>
      <c r="E928" s="75">
        <v>850000</v>
      </c>
    </row>
    <row r="929" spans="1:5" ht="12.75" customHeight="1">
      <c r="A929" s="161">
        <v>20170116</v>
      </c>
      <c r="B929" s="57" t="s">
        <v>285</v>
      </c>
      <c r="C929" s="76">
        <v>2850000</v>
      </c>
      <c r="D929" s="76">
        <v>6000000</v>
      </c>
      <c r="E929" s="76">
        <v>550000</v>
      </c>
    </row>
    <row r="930" spans="1:5" ht="12.75" customHeight="1">
      <c r="A930" s="161">
        <v>20170117</v>
      </c>
      <c r="B930" s="57" t="s">
        <v>286</v>
      </c>
      <c r="C930" s="75">
        <v>4350000</v>
      </c>
      <c r="D930" s="75">
        <v>8000000</v>
      </c>
      <c r="E930" s="75">
        <v>650000</v>
      </c>
    </row>
    <row r="931" spans="1:5" ht="12.75" customHeight="1">
      <c r="A931" s="55">
        <v>20190173</v>
      </c>
      <c r="B931" s="23" t="s">
        <v>380</v>
      </c>
      <c r="C931" s="75">
        <v>300000</v>
      </c>
      <c r="D931" s="75"/>
      <c r="E931" s="75"/>
    </row>
    <row r="932" spans="1:7" ht="12.75" customHeight="1">
      <c r="A932" s="55"/>
      <c r="B932" s="23"/>
      <c r="C932" s="77"/>
      <c r="D932" s="78"/>
      <c r="E932" s="78"/>
      <c r="G932" s="12"/>
    </row>
    <row r="933" spans="2:5" ht="12.75" customHeight="1">
      <c r="B933" s="4" t="s">
        <v>26</v>
      </c>
      <c r="C933" s="74">
        <f>SUM(C921:C932)</f>
        <v>40840580.66</v>
      </c>
      <c r="D933" s="74">
        <f>SUM(D921:D932)</f>
        <v>73351686</v>
      </c>
      <c r="E933" s="74">
        <f>SUM(E921:E932)</f>
        <v>22629710.66</v>
      </c>
    </row>
    <row r="934" spans="2:5" ht="12.75" customHeight="1">
      <c r="B934" s="4" t="s">
        <v>49</v>
      </c>
      <c r="C934" s="74"/>
      <c r="D934" s="74"/>
      <c r="E934" s="74"/>
    </row>
    <row r="935" spans="2:5" ht="12.75" customHeight="1">
      <c r="B935" s="12" t="s">
        <v>2</v>
      </c>
      <c r="C935" s="75">
        <v>100000</v>
      </c>
      <c r="D935" s="75">
        <v>100000</v>
      </c>
      <c r="E935" s="75">
        <v>100000</v>
      </c>
    </row>
    <row r="936" ht="12.75" customHeight="1">
      <c r="B936" s="17"/>
    </row>
    <row r="937" spans="2:7" ht="12.75" customHeight="1">
      <c r="B937" s="17"/>
      <c r="G937" s="73"/>
    </row>
    <row r="938" spans="2:7" ht="11.25">
      <c r="B938" s="17"/>
      <c r="G938" s="73"/>
    </row>
    <row r="939" ht="12.75" customHeight="1">
      <c r="B939" s="17"/>
    </row>
    <row r="940" spans="2:5" ht="12.75" customHeight="1">
      <c r="B940" s="12"/>
      <c r="C940" s="78"/>
      <c r="D940" s="79"/>
      <c r="E940" s="79"/>
    </row>
    <row r="941" spans="2:5" ht="12.75" customHeight="1">
      <c r="B941" s="4" t="s">
        <v>39</v>
      </c>
      <c r="C941" s="74">
        <f>SUM(C933:C940)</f>
        <v>40940580.66</v>
      </c>
      <c r="D941" s="74">
        <f>SUM(D933:D940)</f>
        <v>73451686</v>
      </c>
      <c r="E941" s="74">
        <f>SUM(E933:E940)</f>
        <v>22729710.66</v>
      </c>
    </row>
    <row r="942" spans="2:5" ht="12.75" customHeight="1">
      <c r="B942" s="4"/>
      <c r="C942" s="74"/>
      <c r="D942" s="74"/>
      <c r="E942" s="74"/>
    </row>
    <row r="943" spans="1:7" ht="11.25">
      <c r="A943" s="165" t="s">
        <v>651</v>
      </c>
      <c r="B943" s="166"/>
      <c r="C943" s="166"/>
      <c r="D943" s="166"/>
      <c r="E943" s="166"/>
      <c r="F943" s="166"/>
      <c r="G943" s="68"/>
    </row>
    <row r="944" spans="1:8" s="69" customFormat="1" ht="21" customHeight="1">
      <c r="A944" s="113" t="s">
        <v>9</v>
      </c>
      <c r="B944" s="114" t="s">
        <v>10</v>
      </c>
      <c r="C944" s="115" t="s">
        <v>538</v>
      </c>
      <c r="D944" s="115" t="s">
        <v>537</v>
      </c>
      <c r="E944" s="115" t="s">
        <v>539</v>
      </c>
      <c r="F944" s="114" t="s">
        <v>17</v>
      </c>
      <c r="G944" s="112"/>
      <c r="H944" s="112"/>
    </row>
    <row r="945" spans="1:7" ht="11.25">
      <c r="A945" s="55">
        <v>20010362</v>
      </c>
      <c r="B945" s="23" t="s">
        <v>468</v>
      </c>
      <c r="C945" s="75"/>
      <c r="D945" s="76">
        <v>1800000</v>
      </c>
      <c r="E945" s="76"/>
      <c r="G945" s="73"/>
    </row>
    <row r="946" spans="1:4" ht="12.75" customHeight="1">
      <c r="A946" s="152">
        <v>20050286</v>
      </c>
      <c r="B946" s="35" t="s">
        <v>67</v>
      </c>
      <c r="C946" s="75">
        <v>4000000</v>
      </c>
      <c r="D946" s="75"/>
    </row>
    <row r="947" spans="1:5" ht="12.75" customHeight="1">
      <c r="A947" s="158">
        <v>20060106</v>
      </c>
      <c r="B947" s="97" t="s">
        <v>191</v>
      </c>
      <c r="C947" s="76"/>
      <c r="D947" s="76"/>
      <c r="E947" s="76">
        <v>6666666.66</v>
      </c>
    </row>
    <row r="948" spans="1:5" ht="12.75" customHeight="1">
      <c r="A948" s="158">
        <v>20100100</v>
      </c>
      <c r="B948" s="97" t="s">
        <v>232</v>
      </c>
      <c r="C948" s="76">
        <v>380000</v>
      </c>
      <c r="D948" s="76">
        <v>300000</v>
      </c>
      <c r="E948" s="76"/>
    </row>
    <row r="949" spans="1:5" ht="12.75" customHeight="1">
      <c r="A949" s="55">
        <v>20190192</v>
      </c>
      <c r="B949" s="97" t="s">
        <v>392</v>
      </c>
      <c r="C949" s="76">
        <v>1500000</v>
      </c>
      <c r="D949" s="76"/>
      <c r="E949" s="76"/>
    </row>
    <row r="950" spans="2:5" ht="12.75" customHeight="1">
      <c r="B950" s="10"/>
      <c r="C950" s="78"/>
      <c r="D950" s="79"/>
      <c r="E950" s="79"/>
    </row>
    <row r="951" spans="2:5" ht="12.75" customHeight="1">
      <c r="B951" s="4" t="s">
        <v>26</v>
      </c>
      <c r="C951" s="74">
        <f>SUM(C945:C950)</f>
        <v>5880000</v>
      </c>
      <c r="D951" s="74">
        <f>SUM(D945:D950)</f>
        <v>2100000</v>
      </c>
      <c r="E951" s="74">
        <f>SUM(E945:E950)</f>
        <v>6666666.66</v>
      </c>
    </row>
    <row r="952" spans="2:5" ht="12.75" customHeight="1">
      <c r="B952" s="4" t="s">
        <v>49</v>
      </c>
      <c r="C952" s="74"/>
      <c r="D952" s="74"/>
      <c r="E952" s="74"/>
    </row>
    <row r="953" spans="2:5" ht="12.75" customHeight="1">
      <c r="B953" s="12" t="s">
        <v>2</v>
      </c>
      <c r="C953" s="75">
        <v>100000</v>
      </c>
      <c r="D953" s="75">
        <v>100000</v>
      </c>
      <c r="E953" s="75">
        <v>100000</v>
      </c>
    </row>
    <row r="954" ht="12.75" customHeight="1">
      <c r="B954" s="17"/>
    </row>
    <row r="955" ht="12.75" customHeight="1">
      <c r="B955" s="17"/>
    </row>
    <row r="956" spans="2:7" ht="11.25">
      <c r="B956" s="17"/>
      <c r="G956" s="73"/>
    </row>
    <row r="957" ht="12.75" customHeight="1">
      <c r="B957" s="17"/>
    </row>
    <row r="958" spans="2:5" ht="12.75" customHeight="1">
      <c r="B958" s="12"/>
      <c r="C958" s="78"/>
      <c r="D958" s="78"/>
      <c r="E958" s="78"/>
    </row>
    <row r="959" spans="2:5" ht="12.75" customHeight="1">
      <c r="B959" s="4" t="s">
        <v>39</v>
      </c>
      <c r="C959" s="74">
        <f>SUM(C951:C958)</f>
        <v>5980000</v>
      </c>
      <c r="D959" s="74">
        <f>SUM(D951:D958)</f>
        <v>2200000</v>
      </c>
      <c r="E959" s="74">
        <f>SUM(E951:E958)</f>
        <v>6766666.66</v>
      </c>
    </row>
    <row r="960" spans="2:5" ht="12.75" customHeight="1">
      <c r="B960" s="4"/>
      <c r="C960" s="74"/>
      <c r="D960" s="74"/>
      <c r="E960" s="74"/>
    </row>
    <row r="961" spans="1:7" ht="11.25">
      <c r="A961" s="165" t="s">
        <v>652</v>
      </c>
      <c r="B961" s="166"/>
      <c r="C961" s="166"/>
      <c r="D961" s="166"/>
      <c r="E961" s="166"/>
      <c r="F961" s="166"/>
      <c r="G961" s="68"/>
    </row>
    <row r="962" spans="1:8" s="69" customFormat="1" ht="21" customHeight="1">
      <c r="A962" s="113" t="s">
        <v>9</v>
      </c>
      <c r="B962" s="114" t="s">
        <v>10</v>
      </c>
      <c r="C962" s="115" t="s">
        <v>538</v>
      </c>
      <c r="D962" s="115" t="s">
        <v>537</v>
      </c>
      <c r="E962" s="115" t="s">
        <v>539</v>
      </c>
      <c r="F962" s="114" t="s">
        <v>17</v>
      </c>
      <c r="G962" s="112"/>
      <c r="H962" s="112"/>
    </row>
    <row r="963" spans="1:4" ht="12.75" customHeight="1">
      <c r="A963" s="152">
        <v>20050286</v>
      </c>
      <c r="B963" s="35" t="s">
        <v>67</v>
      </c>
      <c r="C963" s="75">
        <v>4000000</v>
      </c>
      <c r="D963" s="75"/>
    </row>
    <row r="964" spans="1:5" ht="12.75" customHeight="1">
      <c r="A964" s="152">
        <v>20060107</v>
      </c>
      <c r="B964" s="35" t="s">
        <v>192</v>
      </c>
      <c r="C964" s="75">
        <v>666666.67</v>
      </c>
      <c r="D964" s="75"/>
      <c r="E964" s="75"/>
    </row>
    <row r="965" spans="1:5" ht="12.75" customHeight="1">
      <c r="A965" s="152">
        <v>20090038</v>
      </c>
      <c r="B965" s="35" t="s">
        <v>226</v>
      </c>
      <c r="C965" s="75">
        <v>2000000</v>
      </c>
      <c r="D965" s="76">
        <v>2000000</v>
      </c>
      <c r="E965" s="76">
        <v>2000000</v>
      </c>
    </row>
    <row r="966" spans="1:7" ht="12.75" customHeight="1">
      <c r="A966" s="55"/>
      <c r="B966" s="23"/>
      <c r="C966" s="77"/>
      <c r="D966" s="77"/>
      <c r="E966" s="77"/>
      <c r="G966" s="12"/>
    </row>
    <row r="967" spans="2:5" ht="12.75" customHeight="1">
      <c r="B967" s="4" t="s">
        <v>26</v>
      </c>
      <c r="C967" s="74">
        <f>SUM(C963:C966)</f>
        <v>6666666.67</v>
      </c>
      <c r="D967" s="74">
        <f>SUM(D963:D966)</f>
        <v>2000000</v>
      </c>
      <c r="E967" s="74">
        <f>SUM(E963:E966)</f>
        <v>2000000</v>
      </c>
    </row>
    <row r="968" spans="2:5" ht="12.75" customHeight="1">
      <c r="B968" s="4" t="s">
        <v>49</v>
      </c>
      <c r="C968" s="74"/>
      <c r="D968" s="74"/>
      <c r="E968" s="74"/>
    </row>
    <row r="969" spans="2:5" ht="12.75" customHeight="1">
      <c r="B969" s="12" t="s">
        <v>2</v>
      </c>
      <c r="C969" s="75">
        <v>100000</v>
      </c>
      <c r="D969" s="75">
        <v>100000</v>
      </c>
      <c r="E969" s="75">
        <v>100000</v>
      </c>
    </row>
    <row r="970" ht="12.75" customHeight="1">
      <c r="B970" s="17"/>
    </row>
    <row r="971" spans="2:7" ht="12.75" customHeight="1">
      <c r="B971" s="17"/>
      <c r="G971" s="73"/>
    </row>
    <row r="972" spans="2:7" ht="11.25">
      <c r="B972" s="17"/>
      <c r="G972" s="73"/>
    </row>
    <row r="973" spans="2:5" ht="12.75" customHeight="1">
      <c r="B973" s="12"/>
      <c r="C973" s="78"/>
      <c r="D973" s="78"/>
      <c r="E973" s="78"/>
    </row>
    <row r="974" spans="2:5" ht="12.75" customHeight="1">
      <c r="B974" s="4" t="s">
        <v>39</v>
      </c>
      <c r="C974" s="74">
        <f>SUM(C967:C973)</f>
        <v>6766666.67</v>
      </c>
      <c r="D974" s="74">
        <f>SUM(D967:D973)</f>
        <v>2100000</v>
      </c>
      <c r="E974" s="74">
        <f>SUM(E967:E973)</f>
        <v>2100000</v>
      </c>
    </row>
    <row r="975" ht="12.75" customHeight="1">
      <c r="B975" s="11"/>
    </row>
    <row r="976" spans="1:7" ht="11.25">
      <c r="A976" s="165" t="s">
        <v>653</v>
      </c>
      <c r="B976" s="166"/>
      <c r="C976" s="166"/>
      <c r="D976" s="166"/>
      <c r="E976" s="166"/>
      <c r="F976" s="166"/>
      <c r="G976" s="68"/>
    </row>
    <row r="977" spans="1:8" s="69" customFormat="1" ht="21" customHeight="1">
      <c r="A977" s="113" t="s">
        <v>9</v>
      </c>
      <c r="B977" s="114" t="s">
        <v>10</v>
      </c>
      <c r="C977" s="115" t="s">
        <v>538</v>
      </c>
      <c r="D977" s="115" t="s">
        <v>537</v>
      </c>
      <c r="E977" s="115" t="s">
        <v>539</v>
      </c>
      <c r="F977" s="114" t="s">
        <v>17</v>
      </c>
      <c r="G977" s="112"/>
      <c r="H977" s="112"/>
    </row>
    <row r="978" spans="1:5" ht="12.75" customHeight="1">
      <c r="A978" s="152">
        <v>20010362</v>
      </c>
      <c r="B978" s="35" t="s">
        <v>468</v>
      </c>
      <c r="C978" s="75"/>
      <c r="D978" s="75"/>
      <c r="E978" s="75">
        <v>1900000</v>
      </c>
    </row>
    <row r="979" spans="1:4" ht="12.75" customHeight="1">
      <c r="A979" s="152">
        <v>20050286</v>
      </c>
      <c r="B979" s="35" t="s">
        <v>67</v>
      </c>
      <c r="C979" s="75">
        <v>3000000</v>
      </c>
      <c r="D979" s="75"/>
    </row>
    <row r="980" spans="1:5" ht="12.75" customHeight="1">
      <c r="A980" s="152">
        <v>20190157</v>
      </c>
      <c r="B980" s="35" t="s">
        <v>367</v>
      </c>
      <c r="C980" s="75">
        <v>1650000</v>
      </c>
      <c r="D980" s="75"/>
      <c r="E980" s="75"/>
    </row>
    <row r="981" spans="1:7" ht="12.75" customHeight="1">
      <c r="A981" s="55"/>
      <c r="B981" s="23"/>
      <c r="C981" s="77"/>
      <c r="D981" s="77"/>
      <c r="E981" s="77"/>
      <c r="G981" s="12"/>
    </row>
    <row r="982" spans="2:5" ht="12.75" customHeight="1">
      <c r="B982" s="4" t="s">
        <v>26</v>
      </c>
      <c r="C982" s="74">
        <f>SUM(C978:C981)</f>
        <v>4650000</v>
      </c>
      <c r="D982" s="74">
        <f>SUM(D978:D981)</f>
        <v>0</v>
      </c>
      <c r="E982" s="74">
        <f>SUM(E978:E981)</f>
        <v>1900000</v>
      </c>
    </row>
    <row r="983" spans="2:5" ht="12.75" customHeight="1">
      <c r="B983" s="4" t="s">
        <v>49</v>
      </c>
      <c r="C983" s="74"/>
      <c r="D983" s="74"/>
      <c r="E983" s="74"/>
    </row>
    <row r="984" spans="2:5" ht="12.75" customHeight="1">
      <c r="B984" s="12" t="s">
        <v>2</v>
      </c>
      <c r="C984" s="75">
        <v>100000</v>
      </c>
      <c r="D984" s="75">
        <v>100000</v>
      </c>
      <c r="E984" s="75">
        <v>100000</v>
      </c>
    </row>
    <row r="985" ht="12.75" customHeight="1">
      <c r="B985" s="17"/>
    </row>
    <row r="986" spans="2:7" ht="11.25">
      <c r="B986" s="17"/>
      <c r="G986" s="73"/>
    </row>
    <row r="987" spans="2:5" ht="12.75" customHeight="1">
      <c r="B987" s="12"/>
      <c r="C987" s="78"/>
      <c r="D987" s="78"/>
      <c r="E987" s="78"/>
    </row>
    <row r="988" spans="2:5" ht="12.75" customHeight="1">
      <c r="B988" s="4" t="s">
        <v>39</v>
      </c>
      <c r="C988" s="74">
        <f>SUM(C982:C987)</f>
        <v>4750000</v>
      </c>
      <c r="D988" s="74">
        <f>SUM(D982:D987)</f>
        <v>100000</v>
      </c>
      <c r="E988" s="74">
        <f>SUM(E982:E987)</f>
        <v>2000000</v>
      </c>
    </row>
    <row r="989" spans="2:5" ht="12.75" customHeight="1">
      <c r="B989" s="13"/>
      <c r="C989" s="74"/>
      <c r="D989" s="74"/>
      <c r="E989" s="74"/>
    </row>
    <row r="990" spans="1:7" ht="11.25">
      <c r="A990" s="165" t="s">
        <v>654</v>
      </c>
      <c r="B990" s="166"/>
      <c r="C990" s="166"/>
      <c r="D990" s="166"/>
      <c r="E990" s="166"/>
      <c r="F990" s="166"/>
      <c r="G990" s="68"/>
    </row>
    <row r="991" spans="1:8" s="69" customFormat="1" ht="21" customHeight="1">
      <c r="A991" s="113" t="s">
        <v>9</v>
      </c>
      <c r="B991" s="114" t="s">
        <v>10</v>
      </c>
      <c r="C991" s="115" t="s">
        <v>538</v>
      </c>
      <c r="D991" s="115" t="s">
        <v>537</v>
      </c>
      <c r="E991" s="115" t="s">
        <v>539</v>
      </c>
      <c r="F991" s="114" t="s">
        <v>17</v>
      </c>
      <c r="G991" s="112"/>
      <c r="H991" s="112"/>
    </row>
    <row r="992" spans="1:4" ht="12.75" customHeight="1">
      <c r="A992" s="152">
        <v>20050286</v>
      </c>
      <c r="B992" s="35" t="s">
        <v>67</v>
      </c>
      <c r="C992" s="75">
        <v>3000000</v>
      </c>
      <c r="D992" s="75"/>
    </row>
    <row r="993" spans="1:5" ht="12.75" customHeight="1">
      <c r="A993" s="152">
        <v>20182553</v>
      </c>
      <c r="B993" s="35" t="s">
        <v>508</v>
      </c>
      <c r="C993" s="75"/>
      <c r="D993" s="75">
        <v>1000000</v>
      </c>
      <c r="E993" s="75">
        <v>1000000</v>
      </c>
    </row>
    <row r="994" spans="1:5" ht="12.75" customHeight="1">
      <c r="A994" s="161"/>
      <c r="B994" s="57"/>
      <c r="C994" s="77"/>
      <c r="D994" s="77"/>
      <c r="E994" s="77"/>
    </row>
    <row r="995" spans="2:5" ht="12.75" customHeight="1">
      <c r="B995" s="4" t="s">
        <v>26</v>
      </c>
      <c r="C995" s="74">
        <f>SUM(C992:C994)</f>
        <v>3000000</v>
      </c>
      <c r="D995" s="74">
        <f>SUM(D992:D994)</f>
        <v>1000000</v>
      </c>
      <c r="E995" s="74">
        <f>SUM(E992:E994)</f>
        <v>1000000</v>
      </c>
    </row>
    <row r="996" spans="2:5" ht="12.75" customHeight="1">
      <c r="B996" s="4" t="s">
        <v>49</v>
      </c>
      <c r="C996" s="74"/>
      <c r="D996" s="74"/>
      <c r="E996" s="74"/>
    </row>
    <row r="997" spans="2:5" ht="12.75" customHeight="1">
      <c r="B997" s="12" t="s">
        <v>2</v>
      </c>
      <c r="C997" s="75">
        <v>100000</v>
      </c>
      <c r="D997" s="75">
        <v>100000</v>
      </c>
      <c r="E997" s="75">
        <v>100000</v>
      </c>
    </row>
    <row r="998" ht="12.75" customHeight="1">
      <c r="B998" s="17"/>
    </row>
    <row r="999" spans="2:7" ht="12.75" customHeight="1">
      <c r="B999" s="17"/>
      <c r="G999" s="73"/>
    </row>
    <row r="1000" spans="2:7" ht="11.25">
      <c r="B1000" s="17"/>
      <c r="G1000" s="73"/>
    </row>
    <row r="1001" spans="2:5" ht="12.75" customHeight="1">
      <c r="B1001" s="12"/>
      <c r="C1001" s="78"/>
      <c r="D1001" s="78"/>
      <c r="E1001" s="78"/>
    </row>
    <row r="1002" spans="2:5" ht="12.75" customHeight="1">
      <c r="B1002" s="4" t="s">
        <v>39</v>
      </c>
      <c r="C1002" s="74">
        <f>SUM(C995:C1001)</f>
        <v>3100000</v>
      </c>
      <c r="D1002" s="74">
        <f>SUM(D995:D1001)</f>
        <v>1100000</v>
      </c>
      <c r="E1002" s="74">
        <f>SUM(E995:E1001)</f>
        <v>1100000</v>
      </c>
    </row>
    <row r="1004" spans="1:7" ht="11.25">
      <c r="A1004" s="165" t="s">
        <v>655</v>
      </c>
      <c r="B1004" s="166"/>
      <c r="C1004" s="166"/>
      <c r="D1004" s="166"/>
      <c r="E1004" s="166"/>
      <c r="F1004" s="166"/>
      <c r="G1004" s="68"/>
    </row>
    <row r="1005" spans="1:8" s="69" customFormat="1" ht="21" customHeight="1">
      <c r="A1005" s="113" t="s">
        <v>9</v>
      </c>
      <c r="B1005" s="114" t="s">
        <v>10</v>
      </c>
      <c r="C1005" s="115" t="s">
        <v>538</v>
      </c>
      <c r="D1005" s="115" t="s">
        <v>537</v>
      </c>
      <c r="E1005" s="115" t="s">
        <v>539</v>
      </c>
      <c r="F1005" s="114" t="s">
        <v>17</v>
      </c>
      <c r="G1005" s="112"/>
      <c r="H1005" s="112"/>
    </row>
    <row r="1006" spans="1:4" ht="12.75" customHeight="1">
      <c r="A1006" s="152">
        <v>20050286</v>
      </c>
      <c r="B1006" s="35" t="s">
        <v>67</v>
      </c>
      <c r="C1006" s="75">
        <v>3000000</v>
      </c>
      <c r="D1006" s="75"/>
    </row>
    <row r="1007" spans="1:5" ht="12.75" customHeight="1">
      <c r="A1007" s="152">
        <v>20100100</v>
      </c>
      <c r="B1007" s="35" t="s">
        <v>232</v>
      </c>
      <c r="C1007" s="75"/>
      <c r="D1007" s="75">
        <v>300000</v>
      </c>
      <c r="E1007" s="75"/>
    </row>
    <row r="1008" spans="1:5" ht="12.75" customHeight="1">
      <c r="A1008" s="152">
        <v>20170130</v>
      </c>
      <c r="B1008" s="35" t="s">
        <v>291</v>
      </c>
      <c r="C1008" s="75">
        <v>500000</v>
      </c>
      <c r="D1008" s="75"/>
      <c r="E1008" s="75"/>
    </row>
    <row r="1009" spans="1:7" ht="12.75" customHeight="1">
      <c r="A1009" s="161"/>
      <c r="B1009" s="57"/>
      <c r="C1009" s="77"/>
      <c r="D1009" s="77"/>
      <c r="E1009" s="77"/>
      <c r="G1009" s="5"/>
    </row>
    <row r="1010" spans="2:5" ht="12.75" customHeight="1">
      <c r="B1010" s="4" t="s">
        <v>26</v>
      </c>
      <c r="C1010" s="74">
        <f>SUM(C1006:C1009)</f>
        <v>3500000</v>
      </c>
      <c r="D1010" s="74">
        <f>SUM(D1006:D1009)</f>
        <v>300000</v>
      </c>
      <c r="E1010" s="74">
        <f>SUM(E1006:E1009)</f>
        <v>0</v>
      </c>
    </row>
    <row r="1011" spans="2:5" ht="12.75" customHeight="1">
      <c r="B1011" s="4" t="s">
        <v>49</v>
      </c>
      <c r="C1011" s="74"/>
      <c r="D1011" s="74"/>
      <c r="E1011" s="74"/>
    </row>
    <row r="1012" spans="2:5" ht="12.75" customHeight="1">
      <c r="B1012" s="12" t="s">
        <v>2</v>
      </c>
      <c r="C1012" s="75">
        <v>100000</v>
      </c>
      <c r="D1012" s="75">
        <v>100000</v>
      </c>
      <c r="E1012" s="75">
        <v>100000</v>
      </c>
    </row>
    <row r="1013" ht="12.75" customHeight="1">
      <c r="B1013" s="17"/>
    </row>
    <row r="1014" spans="2:7" ht="12.75" customHeight="1">
      <c r="B1014" s="17"/>
      <c r="G1014" s="73"/>
    </row>
    <row r="1015" spans="2:7" ht="11.25">
      <c r="B1015" s="17"/>
      <c r="G1015" s="73"/>
    </row>
    <row r="1016" spans="2:5" ht="12.75" customHeight="1">
      <c r="B1016" s="12"/>
      <c r="C1016" s="78"/>
      <c r="D1016" s="78"/>
      <c r="E1016" s="78"/>
    </row>
    <row r="1017" spans="2:5" ht="12.75" customHeight="1">
      <c r="B1017" s="4" t="s">
        <v>39</v>
      </c>
      <c r="C1017" s="74">
        <f>+SUM(C1010:C1016)</f>
        <v>3600000</v>
      </c>
      <c r="D1017" s="74">
        <f>+SUM(D1010:D1016)</f>
        <v>400000</v>
      </c>
      <c r="E1017" s="74">
        <f>+SUM(E1010:E1016)</f>
        <v>100000</v>
      </c>
    </row>
    <row r="1018" spans="2:5" ht="12.75" customHeight="1">
      <c r="B1018" s="4"/>
      <c r="C1018" s="74"/>
      <c r="D1018" s="74"/>
      <c r="E1018" s="74"/>
    </row>
    <row r="1019" spans="1:7" ht="11.25">
      <c r="A1019" s="165" t="s">
        <v>656</v>
      </c>
      <c r="B1019" s="166"/>
      <c r="C1019" s="166"/>
      <c r="D1019" s="166"/>
      <c r="E1019" s="166"/>
      <c r="F1019" s="166"/>
      <c r="G1019" s="68"/>
    </row>
    <row r="1020" spans="1:8" s="69" customFormat="1" ht="21" customHeight="1">
      <c r="A1020" s="113" t="s">
        <v>9</v>
      </c>
      <c r="B1020" s="114" t="s">
        <v>10</v>
      </c>
      <c r="C1020" s="115" t="s">
        <v>538</v>
      </c>
      <c r="D1020" s="115" t="s">
        <v>537</v>
      </c>
      <c r="E1020" s="115" t="s">
        <v>539</v>
      </c>
      <c r="F1020" s="114" t="s">
        <v>17</v>
      </c>
      <c r="G1020" s="112"/>
      <c r="H1020" s="112"/>
    </row>
    <row r="1021" spans="1:5" ht="12.75" customHeight="1">
      <c r="A1021" s="152">
        <v>19940233</v>
      </c>
      <c r="B1021" s="35" t="s">
        <v>108</v>
      </c>
      <c r="C1021" s="75">
        <v>1000000</v>
      </c>
      <c r="D1021" s="75">
        <v>1000000</v>
      </c>
      <c r="E1021" s="75">
        <v>1000000</v>
      </c>
    </row>
    <row r="1022" spans="1:5" ht="12.75" customHeight="1">
      <c r="A1022" s="152">
        <v>19960190</v>
      </c>
      <c r="B1022" s="35" t="s">
        <v>113</v>
      </c>
      <c r="C1022" s="75">
        <v>500000</v>
      </c>
      <c r="D1022" s="80">
        <v>500000</v>
      </c>
      <c r="E1022" s="80">
        <v>500000</v>
      </c>
    </row>
    <row r="1023" spans="1:5" ht="12.75" customHeight="1">
      <c r="A1023" s="160">
        <v>19960193</v>
      </c>
      <c r="B1023" s="63" t="s">
        <v>114</v>
      </c>
      <c r="C1023" s="76">
        <v>1500000</v>
      </c>
      <c r="D1023" s="75">
        <v>1500000</v>
      </c>
      <c r="E1023" s="75">
        <v>2000000</v>
      </c>
    </row>
    <row r="1024" spans="1:5" ht="12.75" customHeight="1">
      <c r="A1024" s="152">
        <v>19980319</v>
      </c>
      <c r="B1024" s="35" t="s">
        <v>125</v>
      </c>
      <c r="C1024" s="75">
        <v>4000000</v>
      </c>
      <c r="D1024" s="75">
        <v>4000000</v>
      </c>
      <c r="E1024" s="75">
        <v>4000000</v>
      </c>
    </row>
    <row r="1025" spans="1:5" ht="12.75" customHeight="1">
      <c r="A1025" s="152">
        <v>20030034</v>
      </c>
      <c r="B1025" s="35" t="s">
        <v>148</v>
      </c>
      <c r="C1025" s="75">
        <v>1000000</v>
      </c>
      <c r="D1025" s="75"/>
      <c r="E1025" s="75"/>
    </row>
    <row r="1026" spans="1:5" ht="12.75" customHeight="1">
      <c r="A1026" s="152">
        <v>20042993</v>
      </c>
      <c r="B1026" s="35" t="s">
        <v>170</v>
      </c>
      <c r="C1026" s="75">
        <v>500000</v>
      </c>
      <c r="D1026" s="75">
        <v>500000</v>
      </c>
      <c r="E1026" s="75">
        <v>500000</v>
      </c>
    </row>
    <row r="1027" spans="1:4" ht="12.75" customHeight="1">
      <c r="A1027" s="152">
        <v>20050286</v>
      </c>
      <c r="B1027" s="35" t="s">
        <v>67</v>
      </c>
      <c r="C1027" s="75">
        <v>3500000</v>
      </c>
      <c r="D1027" s="75"/>
    </row>
    <row r="1028" spans="1:5" ht="12.75" customHeight="1">
      <c r="A1028" s="152">
        <v>20070143</v>
      </c>
      <c r="B1028" s="35" t="s">
        <v>205</v>
      </c>
      <c r="C1028" s="75">
        <v>18000000</v>
      </c>
      <c r="D1028" s="75">
        <v>12000000</v>
      </c>
      <c r="E1028" s="75">
        <v>500000</v>
      </c>
    </row>
    <row r="1029" spans="1:5" ht="12.75" customHeight="1">
      <c r="A1029" s="152">
        <v>20080079</v>
      </c>
      <c r="B1029" s="35" t="s">
        <v>220</v>
      </c>
      <c r="C1029" s="75">
        <v>1000000</v>
      </c>
      <c r="D1029" s="75"/>
      <c r="E1029" s="75"/>
    </row>
    <row r="1030" spans="1:5" ht="12.75" customHeight="1">
      <c r="A1030" s="55">
        <v>20100122</v>
      </c>
      <c r="B1030" s="56" t="s">
        <v>234</v>
      </c>
      <c r="C1030" s="80">
        <v>454545</v>
      </c>
      <c r="D1030" s="80">
        <v>625000</v>
      </c>
      <c r="E1030" s="80">
        <v>714295</v>
      </c>
    </row>
    <row r="1031" spans="1:5" ht="12.75" customHeight="1">
      <c r="A1031" s="55">
        <v>20162188</v>
      </c>
      <c r="B1031" s="56" t="s">
        <v>261</v>
      </c>
      <c r="C1031" s="80">
        <v>10000000</v>
      </c>
      <c r="D1031" s="80">
        <v>5000000</v>
      </c>
      <c r="E1031" s="80">
        <v>2000000</v>
      </c>
    </row>
    <row r="1032" spans="1:5" ht="12.75" customHeight="1">
      <c r="A1032" s="55">
        <v>20170022</v>
      </c>
      <c r="B1032" s="23" t="s">
        <v>266</v>
      </c>
      <c r="C1032" s="75">
        <v>10075000</v>
      </c>
      <c r="D1032" s="75"/>
      <c r="E1032" s="75"/>
    </row>
    <row r="1033" spans="1:5" ht="12.75" customHeight="1">
      <c r="A1033" s="55">
        <v>20190151</v>
      </c>
      <c r="B1033" s="56" t="s">
        <v>363</v>
      </c>
      <c r="C1033" s="80">
        <v>1000000</v>
      </c>
      <c r="D1033" s="80">
        <v>1000000</v>
      </c>
      <c r="E1033" s="80">
        <v>2000000</v>
      </c>
    </row>
    <row r="1034" spans="1:5" ht="12.75" customHeight="1">
      <c r="A1034" s="55"/>
      <c r="B1034" s="23"/>
      <c r="C1034" s="78"/>
      <c r="D1034" s="78"/>
      <c r="E1034" s="78"/>
    </row>
    <row r="1035" spans="2:5" ht="12.75" customHeight="1">
      <c r="B1035" s="4" t="s">
        <v>26</v>
      </c>
      <c r="C1035" s="74">
        <f>SUM(C1021:C1034)</f>
        <v>52529545</v>
      </c>
      <c r="D1035" s="74">
        <f>SUM(D1021:D1034)</f>
        <v>26125000</v>
      </c>
      <c r="E1035" s="74">
        <f>SUM(E1021:E1034)</f>
        <v>13214295</v>
      </c>
    </row>
    <row r="1036" spans="2:5" ht="12.75" customHeight="1">
      <c r="B1036" s="4" t="s">
        <v>49</v>
      </c>
      <c r="C1036" s="74"/>
      <c r="D1036" s="74"/>
      <c r="E1036" s="74"/>
    </row>
    <row r="1037" spans="2:5" ht="12.75" customHeight="1">
      <c r="B1037" s="12" t="s">
        <v>2</v>
      </c>
      <c r="C1037" s="75">
        <v>100000</v>
      </c>
      <c r="D1037" s="75">
        <v>100000</v>
      </c>
      <c r="E1037" s="75">
        <v>100000</v>
      </c>
    </row>
    <row r="1038" ht="12.75" customHeight="1">
      <c r="B1038" s="17"/>
    </row>
    <row r="1039" ht="11.25">
      <c r="B1039" s="17"/>
    </row>
    <row r="1040" spans="2:7" ht="12.75" customHeight="1">
      <c r="B1040" s="17"/>
      <c r="G1040" s="73"/>
    </row>
    <row r="1041" spans="2:7" ht="11.25">
      <c r="B1041" s="17"/>
      <c r="G1041" s="73"/>
    </row>
    <row r="1042" spans="2:5" ht="12.75" customHeight="1">
      <c r="B1042" s="4"/>
      <c r="C1042" s="78"/>
      <c r="D1042" s="79"/>
      <c r="E1042" s="79"/>
    </row>
    <row r="1043" spans="2:5" ht="12.75" customHeight="1">
      <c r="B1043" s="4" t="s">
        <v>39</v>
      </c>
      <c r="C1043" s="74">
        <f>SUM(C1035:C1042)</f>
        <v>52629545</v>
      </c>
      <c r="D1043" s="74">
        <f>SUM(D1035:D1042)</f>
        <v>26225000</v>
      </c>
      <c r="E1043" s="74">
        <f>SUM(E1035:E1042)</f>
        <v>13314295</v>
      </c>
    </row>
    <row r="1044" ht="12.75" customHeight="1">
      <c r="D1044" s="75"/>
    </row>
    <row r="1045" ht="12.75" customHeight="1">
      <c r="B1045" s="58" t="s">
        <v>35</v>
      </c>
    </row>
    <row r="1046" ht="12.75" customHeight="1">
      <c r="B1046" s="58"/>
    </row>
    <row r="1047" ht="12.75" customHeight="1">
      <c r="B1047" s="58"/>
    </row>
    <row r="1048" ht="12.75" customHeight="1">
      <c r="B1048" s="10"/>
    </row>
    <row r="1050" ht="12.75" customHeight="1">
      <c r="B1050" s="58"/>
    </row>
    <row r="1051" ht="12.75" customHeight="1">
      <c r="B1051" s="14"/>
    </row>
    <row r="1053" spans="2:3" ht="12.75" customHeight="1">
      <c r="B1053" s="58"/>
      <c r="C1053" s="85"/>
    </row>
    <row r="1054" ht="12.75" customHeight="1">
      <c r="B1054" s="14"/>
    </row>
    <row r="1055" spans="2:5" ht="12.75" customHeight="1">
      <c r="B1055" s="172" t="s">
        <v>0</v>
      </c>
      <c r="C1055" s="172"/>
      <c r="D1055" s="172"/>
      <c r="E1055" s="172"/>
    </row>
    <row r="1056" spans="1:8" s="69" customFormat="1" ht="21" customHeight="1">
      <c r="A1056" s="113" t="s">
        <v>9</v>
      </c>
      <c r="B1056" s="114" t="s">
        <v>10</v>
      </c>
      <c r="C1056" s="115" t="s">
        <v>538</v>
      </c>
      <c r="D1056" s="115" t="s">
        <v>537</v>
      </c>
      <c r="E1056" s="115" t="s">
        <v>539</v>
      </c>
      <c r="F1056" s="114" t="s">
        <v>17</v>
      </c>
      <c r="G1056" s="112"/>
      <c r="H1056" s="112"/>
    </row>
    <row r="1057" spans="2:5" ht="11.25">
      <c r="B1057" s="3" t="s">
        <v>31</v>
      </c>
      <c r="C1057" s="74"/>
      <c r="D1057" s="74"/>
      <c r="E1057" s="74"/>
    </row>
    <row r="1058" spans="1:5" ht="12.75" customHeight="1">
      <c r="A1058" s="55">
        <v>19930233</v>
      </c>
      <c r="B1058" s="23" t="s">
        <v>97</v>
      </c>
      <c r="C1058" s="75">
        <v>1000000</v>
      </c>
      <c r="D1058" s="75"/>
      <c r="E1058" s="75"/>
    </row>
    <row r="1059" spans="1:5" ht="12.75" customHeight="1">
      <c r="A1059" s="55">
        <v>19930254</v>
      </c>
      <c r="B1059" s="23" t="s">
        <v>99</v>
      </c>
      <c r="C1059" s="75">
        <v>750000</v>
      </c>
      <c r="D1059" s="75">
        <v>1000000</v>
      </c>
      <c r="E1059" s="75">
        <v>1500000</v>
      </c>
    </row>
    <row r="1060" spans="1:12" ht="12.75" customHeight="1">
      <c r="A1060" s="55">
        <v>19930255</v>
      </c>
      <c r="B1060" s="23" t="s">
        <v>100</v>
      </c>
      <c r="C1060" s="75">
        <v>5000000</v>
      </c>
      <c r="D1060" s="75"/>
      <c r="E1060" s="75"/>
      <c r="H1060" s="107"/>
      <c r="I1060" s="108"/>
      <c r="L1060" s="108"/>
    </row>
    <row r="1061" spans="1:5" ht="12.75" customHeight="1">
      <c r="A1061" s="55">
        <v>19930259</v>
      </c>
      <c r="B1061" s="23" t="s">
        <v>101</v>
      </c>
      <c r="C1061" s="75">
        <v>4000000</v>
      </c>
      <c r="D1061" s="75"/>
      <c r="E1061" s="75"/>
    </row>
    <row r="1062" spans="1:5" ht="12.75" customHeight="1">
      <c r="A1062" s="55">
        <v>19930264</v>
      </c>
      <c r="B1062" s="23" t="s">
        <v>102</v>
      </c>
      <c r="C1062" s="75">
        <v>458305</v>
      </c>
      <c r="D1062" s="75">
        <v>528692</v>
      </c>
      <c r="E1062" s="75">
        <f>695650+1990030</f>
        <v>2685680</v>
      </c>
    </row>
    <row r="1063" spans="1:5" ht="12.75" customHeight="1">
      <c r="A1063" s="55">
        <v>19930283</v>
      </c>
      <c r="B1063" s="23" t="s">
        <v>103</v>
      </c>
      <c r="C1063" s="75">
        <v>20000000</v>
      </c>
      <c r="D1063" s="75">
        <v>20000000</v>
      </c>
      <c r="E1063" s="75">
        <v>27849000</v>
      </c>
    </row>
    <row r="1064" spans="1:5" ht="12.75" customHeight="1">
      <c r="A1064" s="55">
        <v>19970070</v>
      </c>
      <c r="B1064" s="23" t="s">
        <v>119</v>
      </c>
      <c r="C1064" s="75">
        <v>2000000</v>
      </c>
      <c r="D1064" s="76">
        <v>750000</v>
      </c>
      <c r="E1064" s="76">
        <v>750000</v>
      </c>
    </row>
    <row r="1065" spans="1:5" ht="12.75" customHeight="1">
      <c r="A1065" s="158">
        <v>19980174</v>
      </c>
      <c r="B1065" s="97" t="s">
        <v>120</v>
      </c>
      <c r="C1065" s="76">
        <v>2500000</v>
      </c>
      <c r="D1065" s="76">
        <v>3000000</v>
      </c>
      <c r="E1065" s="76">
        <v>3000000</v>
      </c>
    </row>
    <row r="1066" spans="1:5" ht="12.75" customHeight="1">
      <c r="A1066" s="55">
        <v>19990104</v>
      </c>
      <c r="B1066" s="23" t="s">
        <v>128</v>
      </c>
      <c r="C1066" s="75">
        <v>5000000</v>
      </c>
      <c r="D1066" s="76"/>
      <c r="E1066" s="76"/>
    </row>
    <row r="1067" spans="1:5" ht="12.75" customHeight="1">
      <c r="A1067" s="55">
        <v>20042988</v>
      </c>
      <c r="B1067" s="23" t="s">
        <v>168</v>
      </c>
      <c r="C1067" s="75">
        <v>5000000</v>
      </c>
      <c r="D1067" s="76">
        <v>6000000</v>
      </c>
      <c r="E1067" s="76">
        <v>7000000</v>
      </c>
    </row>
    <row r="1068" spans="1:5" ht="12.75" customHeight="1">
      <c r="A1068" s="55">
        <v>20042993</v>
      </c>
      <c r="B1068" s="23" t="s">
        <v>170</v>
      </c>
      <c r="C1068" s="75">
        <v>500000</v>
      </c>
      <c r="D1068" s="76">
        <v>500000</v>
      </c>
      <c r="E1068" s="76">
        <v>500000</v>
      </c>
    </row>
    <row r="1069" spans="1:8" ht="12.75" customHeight="1">
      <c r="A1069" s="55">
        <v>20050187</v>
      </c>
      <c r="B1069" s="23" t="s">
        <v>179</v>
      </c>
      <c r="C1069" s="75">
        <v>10000000</v>
      </c>
      <c r="D1069" s="75">
        <v>9000000</v>
      </c>
      <c r="E1069" s="75">
        <v>10000000</v>
      </c>
      <c r="G1069" s="106"/>
      <c r="H1069" s="106"/>
    </row>
    <row r="1070" spans="1:5" ht="12.75" customHeight="1">
      <c r="A1070" s="55">
        <v>20050189</v>
      </c>
      <c r="B1070" s="23" t="s">
        <v>670</v>
      </c>
      <c r="C1070" s="75">
        <v>500000</v>
      </c>
      <c r="D1070" s="76">
        <v>500000</v>
      </c>
      <c r="E1070" s="76">
        <v>500000</v>
      </c>
    </row>
    <row r="1071" spans="1:5" ht="12.75" customHeight="1">
      <c r="A1071" s="55">
        <v>20060217</v>
      </c>
      <c r="B1071" s="23" t="s">
        <v>198</v>
      </c>
      <c r="C1071" s="75">
        <v>2000000</v>
      </c>
      <c r="D1071" s="75">
        <v>3000000</v>
      </c>
      <c r="E1071" s="75">
        <v>3500000</v>
      </c>
    </row>
    <row r="1072" spans="1:5" ht="12.75" customHeight="1">
      <c r="A1072" s="55">
        <v>20070209</v>
      </c>
      <c r="B1072" s="23" t="s">
        <v>214</v>
      </c>
      <c r="C1072" s="75">
        <v>2000000</v>
      </c>
      <c r="D1072" s="75">
        <v>2000000</v>
      </c>
      <c r="E1072" s="75">
        <v>1750000</v>
      </c>
    </row>
    <row r="1073" spans="1:8" s="150" customFormat="1" ht="12.75" customHeight="1">
      <c r="A1073" s="157">
        <v>20170022</v>
      </c>
      <c r="B1073" s="153" t="s">
        <v>266</v>
      </c>
      <c r="C1073" s="147">
        <v>1725000</v>
      </c>
      <c r="D1073" s="147">
        <v>30000000</v>
      </c>
      <c r="E1073" s="147"/>
      <c r="F1073" s="148"/>
      <c r="G1073" s="149"/>
      <c r="H1073" s="149"/>
    </row>
    <row r="1074" spans="1:5" ht="12.75" customHeight="1">
      <c r="A1074" s="55">
        <v>20182549</v>
      </c>
      <c r="B1074" s="23" t="s">
        <v>326</v>
      </c>
      <c r="C1074" s="75">
        <v>5427000</v>
      </c>
      <c r="D1074" s="76"/>
      <c r="E1074" s="76"/>
    </row>
    <row r="1075" spans="1:8" ht="12.75" customHeight="1">
      <c r="A1075" s="55">
        <v>20182551</v>
      </c>
      <c r="B1075" s="23" t="s">
        <v>328</v>
      </c>
      <c r="C1075" s="75">
        <v>45000000</v>
      </c>
      <c r="D1075" s="75"/>
      <c r="E1075" s="75"/>
      <c r="G1075" s="106"/>
      <c r="H1075" s="106"/>
    </row>
    <row r="1076" spans="1:5" ht="12.75" customHeight="1">
      <c r="A1076" s="55"/>
      <c r="B1076" s="23"/>
      <c r="C1076" s="78"/>
      <c r="D1076" s="78"/>
      <c r="E1076" s="78"/>
    </row>
    <row r="1077" spans="2:5" ht="12.75" customHeight="1">
      <c r="B1077" s="12"/>
      <c r="C1077" s="74">
        <f>SUM(C1058:C1076)</f>
        <v>112860305</v>
      </c>
      <c r="D1077" s="74">
        <f>SUM(D1058:D1076)</f>
        <v>76278692</v>
      </c>
      <c r="E1077" s="74">
        <f>SUM(E1058:E1076)</f>
        <v>59034680</v>
      </c>
    </row>
    <row r="1078" spans="3:5" ht="12.75" customHeight="1">
      <c r="C1078" s="85"/>
      <c r="D1078" s="85"/>
      <c r="E1078" s="85"/>
    </row>
    <row r="1079" spans="2:5" ht="12.75" customHeight="1">
      <c r="B1079" s="172" t="s">
        <v>0</v>
      </c>
      <c r="C1079" s="172"/>
      <c r="D1079" s="172"/>
      <c r="E1079" s="172"/>
    </row>
    <row r="1080" spans="1:8" s="69" customFormat="1" ht="21" customHeight="1">
      <c r="A1080" s="113" t="s">
        <v>9</v>
      </c>
      <c r="B1080" s="114" t="s">
        <v>10</v>
      </c>
      <c r="C1080" s="115" t="s">
        <v>538</v>
      </c>
      <c r="D1080" s="115" t="s">
        <v>537</v>
      </c>
      <c r="E1080" s="115" t="s">
        <v>539</v>
      </c>
      <c r="F1080" s="114" t="s">
        <v>17</v>
      </c>
      <c r="G1080" s="112"/>
      <c r="H1080" s="112"/>
    </row>
    <row r="1081" ht="12.75" customHeight="1">
      <c r="B1081" s="3" t="s">
        <v>47</v>
      </c>
    </row>
    <row r="1082" spans="1:5" ht="12.75" customHeight="1">
      <c r="A1082" s="51">
        <v>19930320</v>
      </c>
      <c r="B1082" s="52" t="s">
        <v>463</v>
      </c>
      <c r="D1082" s="80">
        <v>5000000</v>
      </c>
      <c r="E1082" s="80">
        <v>5000000</v>
      </c>
    </row>
    <row r="1083" spans="1:5" ht="12.75" customHeight="1">
      <c r="A1083" s="51">
        <v>19960156</v>
      </c>
      <c r="B1083" s="52" t="s">
        <v>112</v>
      </c>
      <c r="C1083" s="80">
        <v>500000</v>
      </c>
      <c r="D1083" s="80">
        <v>500000</v>
      </c>
      <c r="E1083" s="80">
        <v>500000</v>
      </c>
    </row>
    <row r="1084" spans="1:5" ht="12.75" customHeight="1">
      <c r="A1084" s="51">
        <v>19990184</v>
      </c>
      <c r="B1084" s="52" t="s">
        <v>466</v>
      </c>
      <c r="D1084" s="80">
        <v>2000000</v>
      </c>
      <c r="E1084" s="80">
        <v>3000000</v>
      </c>
    </row>
    <row r="1085" spans="1:5" ht="12.75" customHeight="1">
      <c r="A1085" s="51">
        <v>19990185</v>
      </c>
      <c r="B1085" s="52" t="s">
        <v>131</v>
      </c>
      <c r="C1085" s="80">
        <v>8000000</v>
      </c>
      <c r="D1085" s="80">
        <v>10000000</v>
      </c>
      <c r="E1085" s="80">
        <v>8000000</v>
      </c>
    </row>
    <row r="1086" spans="1:5" ht="12.75" customHeight="1">
      <c r="A1086" s="51">
        <v>20000037</v>
      </c>
      <c r="B1086" s="52" t="s">
        <v>132</v>
      </c>
      <c r="C1086" s="80">
        <v>500000</v>
      </c>
      <c r="D1086" s="80">
        <v>1000000</v>
      </c>
      <c r="E1086" s="80">
        <v>1000000</v>
      </c>
    </row>
    <row r="1087" spans="1:5" ht="12.75" customHeight="1">
      <c r="A1087" s="51">
        <v>20000051</v>
      </c>
      <c r="B1087" s="52" t="s">
        <v>133</v>
      </c>
      <c r="C1087" s="80">
        <v>4000000</v>
      </c>
      <c r="D1087" s="80">
        <v>4000000</v>
      </c>
      <c r="E1087" s="80">
        <v>5000000</v>
      </c>
    </row>
    <row r="1088" spans="1:4" ht="12.75" customHeight="1">
      <c r="A1088" s="51">
        <v>20000052</v>
      </c>
      <c r="B1088" s="52" t="s">
        <v>134</v>
      </c>
      <c r="C1088" s="80">
        <v>45000000</v>
      </c>
      <c r="D1088" s="80">
        <v>45000000</v>
      </c>
    </row>
    <row r="1089" spans="1:5" ht="12.75" customHeight="1">
      <c r="A1089" s="51">
        <v>20010307</v>
      </c>
      <c r="B1089" s="52" t="s">
        <v>143</v>
      </c>
      <c r="C1089" s="80">
        <v>500000</v>
      </c>
      <c r="D1089" s="80">
        <v>1000000</v>
      </c>
      <c r="E1089" s="80">
        <v>500000</v>
      </c>
    </row>
    <row r="1090" spans="1:5" ht="12.75" customHeight="1">
      <c r="A1090" s="51">
        <v>20030295</v>
      </c>
      <c r="B1090" s="52" t="s">
        <v>471</v>
      </c>
      <c r="D1090" s="80">
        <v>1000000</v>
      </c>
      <c r="E1090" s="80">
        <v>5000000</v>
      </c>
    </row>
    <row r="1091" spans="1:5" ht="12.75" customHeight="1">
      <c r="A1091" s="51">
        <v>20030511</v>
      </c>
      <c r="B1091" s="52" t="s">
        <v>473</v>
      </c>
      <c r="D1091" s="80">
        <v>7000000</v>
      </c>
      <c r="E1091" s="80">
        <v>5000000</v>
      </c>
    </row>
    <row r="1092" spans="1:5" ht="12.75" customHeight="1">
      <c r="A1092" s="51">
        <v>20030512</v>
      </c>
      <c r="B1092" s="52" t="s">
        <v>520</v>
      </c>
      <c r="E1092" s="80">
        <v>1000000</v>
      </c>
    </row>
    <row r="1093" spans="1:3" ht="12.75" customHeight="1">
      <c r="A1093" s="51">
        <v>20030601</v>
      </c>
      <c r="B1093" s="52" t="s">
        <v>159</v>
      </c>
      <c r="C1093" s="80">
        <v>500000</v>
      </c>
    </row>
    <row r="1094" spans="1:8" s="150" customFormat="1" ht="12.75" customHeight="1">
      <c r="A1094" s="154">
        <v>20030630</v>
      </c>
      <c r="B1094" s="155" t="s">
        <v>161</v>
      </c>
      <c r="C1094" s="156">
        <v>80000000</v>
      </c>
      <c r="D1094" s="156">
        <v>90000000</v>
      </c>
      <c r="E1094" s="156">
        <v>80000000</v>
      </c>
      <c r="F1094" s="148"/>
      <c r="G1094" s="149"/>
      <c r="H1094" s="149"/>
    </row>
    <row r="1095" spans="1:5" ht="12.75" customHeight="1">
      <c r="A1095" s="51">
        <v>20042883</v>
      </c>
      <c r="B1095" s="52" t="s">
        <v>165</v>
      </c>
      <c r="C1095" s="80">
        <v>3000000</v>
      </c>
      <c r="D1095" s="80">
        <v>3000000</v>
      </c>
      <c r="E1095" s="80">
        <v>3000000</v>
      </c>
    </row>
    <row r="1096" spans="1:5" ht="12.75" customHeight="1">
      <c r="A1096" s="51">
        <v>20042889</v>
      </c>
      <c r="B1096" s="52" t="s">
        <v>166</v>
      </c>
      <c r="D1096" s="80">
        <v>1000000</v>
      </c>
      <c r="E1096" s="80">
        <v>4000000</v>
      </c>
    </row>
    <row r="1097" spans="1:5" ht="12.75" customHeight="1">
      <c r="A1097" s="51">
        <v>20050106</v>
      </c>
      <c r="B1097" s="52" t="s">
        <v>177</v>
      </c>
      <c r="C1097" s="80">
        <v>19000000</v>
      </c>
      <c r="D1097" s="80">
        <v>1000000</v>
      </c>
      <c r="E1097" s="80">
        <v>1000000</v>
      </c>
    </row>
    <row r="1098" spans="1:5" ht="12.75" customHeight="1">
      <c r="A1098" s="51">
        <v>20060080</v>
      </c>
      <c r="B1098" s="52" t="s">
        <v>189</v>
      </c>
      <c r="C1098" s="80">
        <v>2000000</v>
      </c>
      <c r="D1098" s="80">
        <v>5000000</v>
      </c>
      <c r="E1098" s="80">
        <v>85000000</v>
      </c>
    </row>
    <row r="1099" spans="1:5" ht="12.75" customHeight="1">
      <c r="A1099" s="51">
        <v>20060081</v>
      </c>
      <c r="B1099" s="52" t="s">
        <v>521</v>
      </c>
      <c r="E1099" s="80">
        <v>1000000</v>
      </c>
    </row>
    <row r="1100" spans="1:5" ht="12.75" customHeight="1">
      <c r="A1100" s="51">
        <v>20060082</v>
      </c>
      <c r="B1100" s="52" t="s">
        <v>475</v>
      </c>
      <c r="D1100" s="80">
        <v>250000</v>
      </c>
      <c r="E1100" s="80">
        <v>100000</v>
      </c>
    </row>
    <row r="1101" spans="1:5" ht="12.75" customHeight="1">
      <c r="A1101" s="51">
        <v>20060083</v>
      </c>
      <c r="B1101" s="52" t="s">
        <v>522</v>
      </c>
      <c r="E1101" s="80">
        <v>1000000</v>
      </c>
    </row>
    <row r="1102" spans="1:5" ht="12.75" customHeight="1">
      <c r="A1102" s="51">
        <v>20070152</v>
      </c>
      <c r="B1102" s="52" t="s">
        <v>478</v>
      </c>
      <c r="D1102" s="80">
        <v>2000000</v>
      </c>
      <c r="E1102" s="80">
        <v>4000000</v>
      </c>
    </row>
    <row r="1103" spans="1:5" ht="12.75" customHeight="1">
      <c r="A1103" s="51">
        <v>20070157</v>
      </c>
      <c r="B1103" s="52" t="s">
        <v>210</v>
      </c>
      <c r="C1103" s="80">
        <v>2000000</v>
      </c>
      <c r="D1103" s="80">
        <v>2000000</v>
      </c>
      <c r="E1103" s="80">
        <v>5000000</v>
      </c>
    </row>
    <row r="1104" spans="1:5" ht="12.75" customHeight="1">
      <c r="A1104" s="51">
        <v>20080048</v>
      </c>
      <c r="B1104" s="52" t="s">
        <v>217</v>
      </c>
      <c r="C1104" s="80">
        <v>500000</v>
      </c>
      <c r="D1104" s="80">
        <v>1000000</v>
      </c>
      <c r="E1104" s="80">
        <v>1000000</v>
      </c>
    </row>
    <row r="1105" spans="1:5" ht="12.75" customHeight="1">
      <c r="A1105" s="51">
        <v>20080087</v>
      </c>
      <c r="B1105" s="52" t="s">
        <v>480</v>
      </c>
      <c r="D1105" s="80">
        <v>2000000</v>
      </c>
      <c r="E1105" s="80">
        <v>1000000</v>
      </c>
    </row>
    <row r="1106" spans="1:5" ht="12.75" customHeight="1">
      <c r="A1106" s="51">
        <v>20080088</v>
      </c>
      <c r="B1106" s="52" t="s">
        <v>223</v>
      </c>
      <c r="C1106" s="80">
        <v>2000000</v>
      </c>
      <c r="D1106" s="80">
        <v>2000000</v>
      </c>
      <c r="E1106" s="80">
        <v>2000000</v>
      </c>
    </row>
    <row r="1107" spans="1:5" ht="12.75" customHeight="1">
      <c r="A1107" s="51">
        <v>20080093</v>
      </c>
      <c r="B1107" s="52" t="s">
        <v>224</v>
      </c>
      <c r="C1107" s="80">
        <v>2500000</v>
      </c>
      <c r="D1107" s="80">
        <v>6000000</v>
      </c>
      <c r="E1107" s="80">
        <v>6000000</v>
      </c>
    </row>
    <row r="1108" spans="1:5" ht="12.75" customHeight="1">
      <c r="A1108" s="51">
        <v>20080094</v>
      </c>
      <c r="B1108" s="52" t="s">
        <v>481</v>
      </c>
      <c r="D1108" s="80">
        <v>2000000</v>
      </c>
      <c r="E1108" s="80">
        <v>2000000</v>
      </c>
    </row>
    <row r="1109" spans="1:5" ht="12.75" customHeight="1">
      <c r="A1109" s="51">
        <v>20100034</v>
      </c>
      <c r="B1109" s="52" t="s">
        <v>523</v>
      </c>
      <c r="E1109" s="80">
        <v>1000000</v>
      </c>
    </row>
    <row r="1110" spans="1:5" ht="12.75" customHeight="1">
      <c r="A1110" s="51">
        <v>20162356</v>
      </c>
      <c r="B1110" s="52" t="s">
        <v>265</v>
      </c>
      <c r="C1110" s="80">
        <v>4500000</v>
      </c>
      <c r="D1110" s="80">
        <v>4500000</v>
      </c>
      <c r="E1110" s="80">
        <v>4500000</v>
      </c>
    </row>
    <row r="1111" spans="1:8" s="150" customFormat="1" ht="12.75" customHeight="1">
      <c r="A1111" s="154">
        <v>20182414</v>
      </c>
      <c r="B1111" s="155" t="s">
        <v>315</v>
      </c>
      <c r="C1111" s="156">
        <v>25000000</v>
      </c>
      <c r="D1111" s="156">
        <v>3000000</v>
      </c>
      <c r="E1111" s="156">
        <v>3000000</v>
      </c>
      <c r="F1111" s="148"/>
      <c r="G1111" s="149"/>
      <c r="H1111" s="149"/>
    </row>
    <row r="1112" spans="1:5" ht="12.75" customHeight="1">
      <c r="A1112" s="51">
        <v>20182415</v>
      </c>
      <c r="B1112" s="52" t="s">
        <v>316</v>
      </c>
      <c r="C1112" s="80">
        <v>58000000</v>
      </c>
      <c r="D1112" s="80">
        <v>36000000</v>
      </c>
      <c r="E1112" s="80">
        <v>5000000</v>
      </c>
    </row>
    <row r="1113" spans="1:3" ht="12.75" customHeight="1">
      <c r="A1113" s="55">
        <v>20190133</v>
      </c>
      <c r="B1113" s="56" t="s">
        <v>356</v>
      </c>
      <c r="C1113" s="80">
        <v>1000000</v>
      </c>
    </row>
    <row r="1114" spans="1:3" ht="12.75" customHeight="1">
      <c r="A1114" s="51">
        <v>20190134</v>
      </c>
      <c r="B1114" s="52" t="s">
        <v>357</v>
      </c>
      <c r="C1114" s="80">
        <v>500000</v>
      </c>
    </row>
    <row r="1115" spans="1:3" ht="12.75" customHeight="1">
      <c r="A1115" s="51">
        <v>20190135</v>
      </c>
      <c r="B1115" s="52" t="s">
        <v>358</v>
      </c>
      <c r="C1115" s="80">
        <v>500000</v>
      </c>
    </row>
    <row r="1116" spans="1:5" ht="12.75" customHeight="1">
      <c r="A1116" s="51">
        <v>20190159</v>
      </c>
      <c r="B1116" s="52" t="s">
        <v>369</v>
      </c>
      <c r="C1116" s="80">
        <v>13000000</v>
      </c>
      <c r="D1116" s="80">
        <v>13000000</v>
      </c>
      <c r="E1116" s="80">
        <v>13000000</v>
      </c>
    </row>
    <row r="1117" spans="1:3" ht="12.75" customHeight="1">
      <c r="A1117" s="51">
        <v>20190163</v>
      </c>
      <c r="B1117" s="52" t="s">
        <v>373</v>
      </c>
      <c r="C1117" s="80">
        <v>4500000</v>
      </c>
    </row>
    <row r="1118" spans="1:5" ht="11.25">
      <c r="A1118" s="51"/>
      <c r="B1118" s="52"/>
      <c r="C1118" s="77"/>
      <c r="D1118" s="77"/>
      <c r="E1118" s="77"/>
    </row>
    <row r="1119" spans="2:5" ht="12.75" customHeight="1">
      <c r="B1119" s="12"/>
      <c r="C1119" s="74">
        <f>SUM(C1082:C1118)</f>
        <v>277000000</v>
      </c>
      <c r="D1119" s="74">
        <f>SUM(D1082:D1118)</f>
        <v>250250000</v>
      </c>
      <c r="E1119" s="74">
        <f>SUM(E1082:E1118)</f>
        <v>256600000</v>
      </c>
    </row>
    <row r="1120" spans="2:5" ht="12.75" customHeight="1">
      <c r="B1120" s="12"/>
      <c r="C1120" s="74"/>
      <c r="D1120" s="74"/>
      <c r="E1120" s="74"/>
    </row>
    <row r="1121" spans="2:5" ht="12.75" customHeight="1">
      <c r="B1121" s="172" t="s">
        <v>0</v>
      </c>
      <c r="C1121" s="172"/>
      <c r="D1121" s="172"/>
      <c r="E1121" s="172"/>
    </row>
    <row r="1122" spans="1:8" s="69" customFormat="1" ht="21" customHeight="1">
      <c r="A1122" s="113" t="s">
        <v>9</v>
      </c>
      <c r="B1122" s="114" t="s">
        <v>10</v>
      </c>
      <c r="C1122" s="115" t="s">
        <v>538</v>
      </c>
      <c r="D1122" s="115" t="s">
        <v>537</v>
      </c>
      <c r="E1122" s="115" t="s">
        <v>539</v>
      </c>
      <c r="F1122" s="114" t="s">
        <v>17</v>
      </c>
      <c r="G1122" s="112"/>
      <c r="H1122" s="112"/>
    </row>
    <row r="1123" ht="12.75" customHeight="1">
      <c r="B1123" s="3" t="s">
        <v>48</v>
      </c>
    </row>
    <row r="1124" spans="1:5" ht="12.75" customHeight="1">
      <c r="A1124" s="55">
        <v>19930112</v>
      </c>
      <c r="B1124" s="56" t="s">
        <v>462</v>
      </c>
      <c r="D1124" s="80">
        <v>15000000</v>
      </c>
      <c r="E1124" s="80">
        <v>15000000</v>
      </c>
    </row>
    <row r="1125" spans="1:5" ht="12.75" customHeight="1">
      <c r="A1125" s="55">
        <v>19940098</v>
      </c>
      <c r="B1125" s="56" t="s">
        <v>104</v>
      </c>
      <c r="C1125" s="80">
        <v>30000000</v>
      </c>
      <c r="D1125" s="80">
        <v>15000000</v>
      </c>
      <c r="E1125" s="80">
        <v>15000000</v>
      </c>
    </row>
    <row r="1126" spans="1:5" ht="12.75" customHeight="1">
      <c r="A1126" s="55">
        <v>19980348</v>
      </c>
      <c r="B1126" s="56" t="s">
        <v>465</v>
      </c>
      <c r="D1126" s="80">
        <v>5000000</v>
      </c>
      <c r="E1126" s="80">
        <v>500000</v>
      </c>
    </row>
    <row r="1127" spans="1:5" ht="12.75" customHeight="1">
      <c r="A1127" s="55">
        <v>19990130</v>
      </c>
      <c r="B1127" s="56" t="s">
        <v>129</v>
      </c>
      <c r="C1127" s="80">
        <v>2000000</v>
      </c>
      <c r="D1127" s="80">
        <v>2000000</v>
      </c>
      <c r="E1127" s="80">
        <v>2000000</v>
      </c>
    </row>
    <row r="1128" spans="1:5" ht="12.75" customHeight="1">
      <c r="A1128" s="55">
        <v>20030030</v>
      </c>
      <c r="B1128" s="56" t="s">
        <v>470</v>
      </c>
      <c r="D1128" s="80">
        <v>500000</v>
      </c>
      <c r="E1128" s="80">
        <v>500000</v>
      </c>
    </row>
    <row r="1129" spans="1:5" ht="12.75" customHeight="1">
      <c r="A1129" s="55">
        <v>20030167</v>
      </c>
      <c r="B1129" s="56" t="s">
        <v>150</v>
      </c>
      <c r="D1129" s="80">
        <v>1000000</v>
      </c>
      <c r="E1129" s="80">
        <v>1000000</v>
      </c>
    </row>
    <row r="1130" spans="1:5" ht="12.75" customHeight="1">
      <c r="A1130" s="55">
        <v>20030182</v>
      </c>
      <c r="B1130" s="56" t="s">
        <v>152</v>
      </c>
      <c r="D1130" s="80">
        <v>500000</v>
      </c>
      <c r="E1130" s="80">
        <v>500000</v>
      </c>
    </row>
    <row r="1131" spans="1:5" ht="12.75" customHeight="1">
      <c r="A1131" s="55">
        <v>20030405</v>
      </c>
      <c r="B1131" s="56" t="s">
        <v>472</v>
      </c>
      <c r="D1131" s="80">
        <v>500000</v>
      </c>
      <c r="E1131" s="80">
        <v>500000</v>
      </c>
    </row>
    <row r="1132" spans="1:5" ht="12.75" customHeight="1">
      <c r="A1132" s="55">
        <v>20030407</v>
      </c>
      <c r="B1132" s="56" t="s">
        <v>155</v>
      </c>
      <c r="C1132" s="80">
        <v>600000</v>
      </c>
      <c r="D1132" s="80">
        <v>500000</v>
      </c>
      <c r="E1132" s="80">
        <v>500000</v>
      </c>
    </row>
    <row r="1133" spans="1:5" ht="12.75" customHeight="1">
      <c r="A1133" s="55">
        <v>20030672</v>
      </c>
      <c r="B1133" s="56" t="s">
        <v>163</v>
      </c>
      <c r="C1133" s="80">
        <v>2500000</v>
      </c>
      <c r="D1133" s="80">
        <v>3000000</v>
      </c>
      <c r="E1133" s="80">
        <v>1000000</v>
      </c>
    </row>
    <row r="1134" spans="1:5" ht="12.75" customHeight="1">
      <c r="A1134" s="55">
        <v>20050064</v>
      </c>
      <c r="B1134" s="56" t="s">
        <v>174</v>
      </c>
      <c r="C1134" s="80">
        <v>2000000</v>
      </c>
      <c r="D1134" s="80">
        <v>500000</v>
      </c>
      <c r="E1134" s="80">
        <v>500000</v>
      </c>
    </row>
    <row r="1135" spans="1:3" ht="12.75" customHeight="1">
      <c r="A1135" s="55">
        <v>20050088</v>
      </c>
      <c r="B1135" s="56" t="s">
        <v>175</v>
      </c>
      <c r="C1135" s="80">
        <v>4000000</v>
      </c>
    </row>
    <row r="1136" spans="1:5" ht="12.75" customHeight="1">
      <c r="A1136" s="55">
        <v>20050105</v>
      </c>
      <c r="B1136" s="56" t="s">
        <v>176</v>
      </c>
      <c r="C1136" s="80">
        <v>1000000</v>
      </c>
      <c r="D1136" s="80">
        <v>1000000</v>
      </c>
      <c r="E1136" s="80">
        <v>1000000</v>
      </c>
    </row>
    <row r="1137" spans="1:5" ht="12.75" customHeight="1">
      <c r="A1137" s="55">
        <v>20050248</v>
      </c>
      <c r="B1137" s="56" t="s">
        <v>183</v>
      </c>
      <c r="C1137" s="80">
        <v>10000000</v>
      </c>
      <c r="D1137" s="80">
        <v>10000000</v>
      </c>
      <c r="E1137" s="80">
        <v>10000000</v>
      </c>
    </row>
    <row r="1138" spans="1:5" ht="12.75" customHeight="1">
      <c r="A1138" s="55">
        <v>20050250</v>
      </c>
      <c r="B1138" s="56" t="s">
        <v>184</v>
      </c>
      <c r="C1138" s="80">
        <v>500000</v>
      </c>
      <c r="D1138" s="80">
        <v>500000</v>
      </c>
      <c r="E1138" s="80">
        <v>500000</v>
      </c>
    </row>
    <row r="1139" spans="1:5" ht="12.75" customHeight="1">
      <c r="A1139" s="55">
        <v>20060075</v>
      </c>
      <c r="B1139" s="56" t="s">
        <v>188</v>
      </c>
      <c r="C1139" s="80">
        <v>28000000</v>
      </c>
      <c r="D1139" s="80">
        <v>36000000</v>
      </c>
      <c r="E1139" s="80">
        <v>33000000</v>
      </c>
    </row>
    <row r="1140" spans="1:5" ht="12.75" customHeight="1">
      <c r="A1140" s="55">
        <v>20060177</v>
      </c>
      <c r="B1140" s="56" t="s">
        <v>196</v>
      </c>
      <c r="C1140" s="75">
        <v>1000000</v>
      </c>
      <c r="D1140" s="75"/>
      <c r="E1140" s="75"/>
    </row>
    <row r="1141" spans="1:5" ht="12.75" customHeight="1">
      <c r="A1141" s="55">
        <v>20060178</v>
      </c>
      <c r="B1141" s="56" t="s">
        <v>197</v>
      </c>
      <c r="C1141" s="80">
        <v>10000000</v>
      </c>
      <c r="D1141" s="80">
        <v>10000000</v>
      </c>
      <c r="E1141" s="80">
        <v>10000000</v>
      </c>
    </row>
    <row r="1142" spans="1:5" ht="12.75" customHeight="1">
      <c r="A1142" s="152">
        <v>20070147</v>
      </c>
      <c r="B1142" s="35" t="s">
        <v>207</v>
      </c>
      <c r="C1142" s="76">
        <v>10000000</v>
      </c>
      <c r="D1142" s="75">
        <v>50000000</v>
      </c>
      <c r="E1142" s="75">
        <v>50000000</v>
      </c>
    </row>
    <row r="1143" spans="1:5" ht="12.75" customHeight="1">
      <c r="A1143" s="55">
        <v>20070153</v>
      </c>
      <c r="B1143" s="56" t="s">
        <v>208</v>
      </c>
      <c r="C1143" s="80">
        <v>500000</v>
      </c>
      <c r="D1143" s="80">
        <v>500000</v>
      </c>
      <c r="E1143" s="80">
        <v>500000</v>
      </c>
    </row>
    <row r="1144" spans="1:5" ht="12.75" customHeight="1">
      <c r="A1144" s="55">
        <v>20070156</v>
      </c>
      <c r="B1144" s="56" t="s">
        <v>209</v>
      </c>
      <c r="C1144" s="80">
        <v>30000000</v>
      </c>
      <c r="D1144" s="80">
        <v>30000000</v>
      </c>
      <c r="E1144" s="80">
        <v>30000000</v>
      </c>
    </row>
    <row r="1145" spans="1:5" ht="12.75" customHeight="1">
      <c r="A1145" s="55">
        <v>20080136</v>
      </c>
      <c r="B1145" s="56" t="s">
        <v>225</v>
      </c>
      <c r="C1145" s="80">
        <v>3500000</v>
      </c>
      <c r="D1145" s="80">
        <v>500000</v>
      </c>
      <c r="E1145" s="80">
        <v>500000</v>
      </c>
    </row>
    <row r="1146" spans="1:3" ht="12.75" customHeight="1">
      <c r="A1146" s="55">
        <v>20110054</v>
      </c>
      <c r="B1146" s="56" t="s">
        <v>235</v>
      </c>
      <c r="C1146" s="80">
        <v>500000</v>
      </c>
    </row>
    <row r="1147" spans="1:5" ht="12.75" customHeight="1">
      <c r="A1147" s="158">
        <v>20110056</v>
      </c>
      <c r="B1147" s="97" t="s">
        <v>236</v>
      </c>
      <c r="C1147" s="76">
        <v>27500000</v>
      </c>
      <c r="D1147" s="76">
        <v>10000000</v>
      </c>
      <c r="E1147" s="76">
        <v>10000000</v>
      </c>
    </row>
    <row r="1148" spans="1:5" ht="12.75" customHeight="1">
      <c r="A1148" s="55">
        <v>20150039</v>
      </c>
      <c r="B1148" s="56" t="s">
        <v>259</v>
      </c>
      <c r="C1148" s="80">
        <v>2000000</v>
      </c>
      <c r="D1148" s="80">
        <v>2000000</v>
      </c>
      <c r="E1148" s="80">
        <v>2000000</v>
      </c>
    </row>
    <row r="1149" spans="1:3" ht="12.75" customHeight="1">
      <c r="A1149" s="55">
        <v>20182404</v>
      </c>
      <c r="B1149" s="56" t="s">
        <v>311</v>
      </c>
      <c r="C1149" s="80">
        <v>150000</v>
      </c>
    </row>
    <row r="1150" spans="1:3" ht="12.75" customHeight="1">
      <c r="A1150" s="55">
        <v>20182409</v>
      </c>
      <c r="B1150" s="56" t="s">
        <v>312</v>
      </c>
      <c r="C1150" s="80">
        <v>8500000</v>
      </c>
    </row>
    <row r="1151" spans="1:5" ht="12.75" customHeight="1">
      <c r="A1151" s="55">
        <v>20182410</v>
      </c>
      <c r="B1151" s="56" t="s">
        <v>313</v>
      </c>
      <c r="C1151" s="80">
        <v>1500000</v>
      </c>
      <c r="D1151" s="80">
        <v>500000</v>
      </c>
      <c r="E1151" s="80">
        <v>500000</v>
      </c>
    </row>
    <row r="1152" spans="1:5" ht="12.75" customHeight="1">
      <c r="A1152" s="55">
        <v>20182411</v>
      </c>
      <c r="B1152" s="56" t="s">
        <v>314</v>
      </c>
      <c r="C1152" s="80">
        <v>40000000</v>
      </c>
      <c r="D1152" s="80">
        <v>15000000</v>
      </c>
      <c r="E1152" s="80">
        <v>22000000</v>
      </c>
    </row>
    <row r="1153" spans="1:4" ht="12.75" customHeight="1">
      <c r="A1153" s="55">
        <v>20182418</v>
      </c>
      <c r="B1153" s="56" t="s">
        <v>317</v>
      </c>
      <c r="C1153" s="80">
        <v>2300000</v>
      </c>
      <c r="D1153" s="80">
        <v>3000000</v>
      </c>
    </row>
    <row r="1154" spans="1:3" ht="12.75" customHeight="1">
      <c r="A1154" s="55">
        <v>20182425</v>
      </c>
      <c r="B1154" s="56" t="s">
        <v>318</v>
      </c>
      <c r="C1154" s="80">
        <v>10000000</v>
      </c>
    </row>
    <row r="1155" spans="1:5" ht="12.75" customHeight="1">
      <c r="A1155" s="55">
        <v>20182431</v>
      </c>
      <c r="B1155" s="56" t="s">
        <v>319</v>
      </c>
      <c r="C1155" s="80">
        <v>5000000</v>
      </c>
      <c r="D1155" s="80">
        <v>10000000</v>
      </c>
      <c r="E1155" s="80">
        <v>10000000</v>
      </c>
    </row>
    <row r="1156" spans="1:5" ht="12.75" customHeight="1">
      <c r="A1156" s="55">
        <v>20182540</v>
      </c>
      <c r="B1156" s="56" t="s">
        <v>526</v>
      </c>
      <c r="E1156" s="80">
        <v>5000000</v>
      </c>
    </row>
    <row r="1157" spans="1:3" ht="12.75" customHeight="1">
      <c r="A1157" s="55">
        <v>20190104</v>
      </c>
      <c r="B1157" s="56" t="s">
        <v>352</v>
      </c>
      <c r="C1157" s="80">
        <v>2500000</v>
      </c>
    </row>
    <row r="1158" spans="2:5" ht="12.75" customHeight="1">
      <c r="B1158" s="12"/>
      <c r="C1158" s="78"/>
      <c r="D1158" s="78"/>
      <c r="E1158" s="78"/>
    </row>
    <row r="1159" spans="3:5" ht="12.75" customHeight="1">
      <c r="C1159" s="85">
        <f>SUM(C1124:C1158)</f>
        <v>235550000</v>
      </c>
      <c r="D1159" s="85">
        <f>SUM(D1124:D1158)</f>
        <v>222500000</v>
      </c>
      <c r="E1159" s="85">
        <f>SUM(E1124:E1158)</f>
        <v>222000000</v>
      </c>
    </row>
    <row r="1160" spans="3:5" ht="12.75" customHeight="1">
      <c r="C1160" s="85"/>
      <c r="D1160" s="85"/>
      <c r="E1160" s="85"/>
    </row>
    <row r="1161" spans="2:5" ht="12.75" customHeight="1">
      <c r="B1161" s="172" t="s">
        <v>0</v>
      </c>
      <c r="C1161" s="172"/>
      <c r="D1161" s="172"/>
      <c r="E1161" s="172"/>
    </row>
    <row r="1162" spans="1:8" s="69" customFormat="1" ht="21" customHeight="1">
      <c r="A1162" s="113" t="s">
        <v>9</v>
      </c>
      <c r="B1162" s="114" t="s">
        <v>10</v>
      </c>
      <c r="C1162" s="115" t="s">
        <v>538</v>
      </c>
      <c r="D1162" s="115" t="s">
        <v>537</v>
      </c>
      <c r="E1162" s="115" t="s">
        <v>539</v>
      </c>
      <c r="F1162" s="114" t="s">
        <v>17</v>
      </c>
      <c r="G1162" s="112"/>
      <c r="H1162" s="112"/>
    </row>
    <row r="1163" ht="12.75" customHeight="1">
      <c r="B1163" s="3" t="s">
        <v>45</v>
      </c>
    </row>
    <row r="1164" spans="1:3" ht="12.75" customHeight="1">
      <c r="A1164" s="55">
        <v>19930232</v>
      </c>
      <c r="B1164" s="56" t="s">
        <v>96</v>
      </c>
      <c r="C1164" s="80">
        <v>150000</v>
      </c>
    </row>
    <row r="1165" spans="1:5" ht="12.75" customHeight="1">
      <c r="A1165" s="55">
        <v>19940149</v>
      </c>
      <c r="B1165" s="56" t="s">
        <v>106</v>
      </c>
      <c r="C1165" s="80">
        <v>3000000</v>
      </c>
      <c r="D1165" s="80">
        <v>3000000</v>
      </c>
      <c r="E1165" s="80">
        <v>3000000</v>
      </c>
    </row>
    <row r="1166" spans="1:5" ht="12.75" customHeight="1">
      <c r="A1166" s="55">
        <v>19940195</v>
      </c>
      <c r="B1166" s="56" t="s">
        <v>107</v>
      </c>
      <c r="C1166" s="80">
        <v>350000</v>
      </c>
      <c r="D1166" s="80">
        <v>350000</v>
      </c>
      <c r="E1166" s="80">
        <v>350000</v>
      </c>
    </row>
    <row r="1167" spans="1:5" ht="12.75" customHeight="1">
      <c r="A1167" s="55">
        <v>19940376</v>
      </c>
      <c r="B1167" s="56" t="s">
        <v>110</v>
      </c>
      <c r="C1167" s="80">
        <v>2000000</v>
      </c>
      <c r="D1167" s="80">
        <v>2000000</v>
      </c>
      <c r="E1167" s="80">
        <v>2000000</v>
      </c>
    </row>
    <row r="1168" spans="1:5" ht="12.75" customHeight="1">
      <c r="A1168" s="152">
        <v>19940414</v>
      </c>
      <c r="B1168" s="35" t="s">
        <v>111</v>
      </c>
      <c r="C1168" s="75">
        <v>1500000</v>
      </c>
      <c r="D1168" s="75">
        <v>2500000</v>
      </c>
      <c r="E1168" s="75">
        <v>2000000</v>
      </c>
    </row>
    <row r="1169" spans="1:5" ht="12.75" customHeight="1">
      <c r="A1169" s="55">
        <v>20000141</v>
      </c>
      <c r="B1169" s="56" t="s">
        <v>135</v>
      </c>
      <c r="C1169" s="80">
        <v>1000000</v>
      </c>
      <c r="D1169" s="80">
        <v>1000000</v>
      </c>
      <c r="E1169" s="80">
        <v>1000000</v>
      </c>
    </row>
    <row r="1170" spans="1:4" ht="12.75" customHeight="1">
      <c r="A1170" s="55">
        <v>20030221</v>
      </c>
      <c r="B1170" s="56" t="s">
        <v>153</v>
      </c>
      <c r="D1170" s="80">
        <v>2000000</v>
      </c>
    </row>
    <row r="1171" spans="1:3" ht="12.75" customHeight="1">
      <c r="A1171" s="55">
        <v>20050156</v>
      </c>
      <c r="B1171" s="56" t="s">
        <v>178</v>
      </c>
      <c r="C1171" s="80">
        <v>2000000</v>
      </c>
    </row>
    <row r="1172" spans="1:5" ht="12.75" customHeight="1">
      <c r="A1172" s="55">
        <v>20070132</v>
      </c>
      <c r="B1172" s="56" t="s">
        <v>203</v>
      </c>
      <c r="C1172" s="80">
        <v>2000000</v>
      </c>
      <c r="D1172" s="80">
        <v>2000000</v>
      </c>
      <c r="E1172" s="80">
        <v>2000000</v>
      </c>
    </row>
    <row r="1173" spans="1:5" ht="12.75" customHeight="1">
      <c r="A1173" s="55">
        <v>20070201</v>
      </c>
      <c r="B1173" s="56" t="s">
        <v>213</v>
      </c>
      <c r="C1173" s="80">
        <v>2000000</v>
      </c>
      <c r="D1173" s="80">
        <v>2000000</v>
      </c>
      <c r="E1173" s="80">
        <v>2000000</v>
      </c>
    </row>
    <row r="1174" spans="1:4" ht="12.75" customHeight="1">
      <c r="A1174" s="55">
        <v>20090062</v>
      </c>
      <c r="B1174" s="56" t="s">
        <v>229</v>
      </c>
      <c r="C1174" s="80">
        <v>3800000</v>
      </c>
      <c r="D1174" s="80">
        <v>2000000</v>
      </c>
    </row>
    <row r="1175" spans="1:5" ht="12.75" customHeight="1">
      <c r="A1175" s="55">
        <v>20100059</v>
      </c>
      <c r="B1175" s="56" t="s">
        <v>484</v>
      </c>
      <c r="D1175" s="80">
        <v>1000000</v>
      </c>
      <c r="E1175" s="80">
        <v>10000000</v>
      </c>
    </row>
    <row r="1176" spans="1:4" ht="12.75" customHeight="1">
      <c r="A1176" s="55">
        <v>20120076</v>
      </c>
      <c r="B1176" s="56" t="s">
        <v>247</v>
      </c>
      <c r="D1176" s="80">
        <v>400000</v>
      </c>
    </row>
    <row r="1177" spans="1:5" ht="12.75" customHeight="1">
      <c r="A1177" s="55">
        <v>20120079</v>
      </c>
      <c r="B1177" s="56" t="s">
        <v>249</v>
      </c>
      <c r="C1177" s="80">
        <v>400000</v>
      </c>
      <c r="D1177" s="80">
        <v>400000</v>
      </c>
      <c r="E1177" s="80">
        <v>500000</v>
      </c>
    </row>
    <row r="1178" spans="1:5" ht="12.75" customHeight="1">
      <c r="A1178" s="55">
        <v>20120080</v>
      </c>
      <c r="B1178" s="56" t="s">
        <v>250</v>
      </c>
      <c r="C1178" s="80">
        <v>350000</v>
      </c>
      <c r="D1178" s="80">
        <v>350000</v>
      </c>
      <c r="E1178" s="80">
        <v>400000</v>
      </c>
    </row>
    <row r="1179" spans="1:4" ht="12.75" customHeight="1">
      <c r="A1179" s="55">
        <v>20150047</v>
      </c>
      <c r="B1179" s="56" t="s">
        <v>260</v>
      </c>
      <c r="C1179" s="80">
        <v>3500000</v>
      </c>
      <c r="D1179" s="80">
        <v>500000</v>
      </c>
    </row>
    <row r="1180" spans="1:5" ht="12.75" customHeight="1">
      <c r="A1180" s="55">
        <v>20170131</v>
      </c>
      <c r="B1180" s="56" t="s">
        <v>292</v>
      </c>
      <c r="C1180" s="80">
        <v>300000</v>
      </c>
      <c r="D1180" s="80">
        <v>300000</v>
      </c>
      <c r="E1180" s="80">
        <v>300000</v>
      </c>
    </row>
    <row r="1181" spans="1:3" ht="12.75" customHeight="1">
      <c r="A1181" s="55">
        <v>20170144</v>
      </c>
      <c r="B1181" s="56" t="s">
        <v>298</v>
      </c>
      <c r="C1181" s="80">
        <v>2000000</v>
      </c>
    </row>
    <row r="1182" spans="1:3" ht="12.75" customHeight="1">
      <c r="A1182" s="55">
        <v>20170146</v>
      </c>
      <c r="B1182" s="56" t="s">
        <v>300</v>
      </c>
      <c r="C1182" s="80">
        <v>1500000</v>
      </c>
    </row>
    <row r="1183" spans="1:3" ht="12.75" customHeight="1">
      <c r="A1183" s="55">
        <v>20170147</v>
      </c>
      <c r="B1183" s="56" t="s">
        <v>301</v>
      </c>
      <c r="C1183" s="80">
        <v>60000</v>
      </c>
    </row>
    <row r="1184" spans="1:3" ht="12.75" customHeight="1">
      <c r="A1184" s="55">
        <v>20170150</v>
      </c>
      <c r="B1184" s="56" t="s">
        <v>302</v>
      </c>
      <c r="C1184" s="80">
        <v>500000</v>
      </c>
    </row>
    <row r="1185" spans="1:3" ht="12.75" customHeight="1">
      <c r="A1185" s="55">
        <v>20170152</v>
      </c>
      <c r="B1185" s="56" t="s">
        <v>303</v>
      </c>
      <c r="C1185" s="80">
        <v>500000</v>
      </c>
    </row>
    <row r="1186" spans="1:4" ht="12.75" customHeight="1">
      <c r="A1186" s="55">
        <v>20170154</v>
      </c>
      <c r="B1186" s="56" t="s">
        <v>305</v>
      </c>
      <c r="C1186" s="80">
        <v>2500000</v>
      </c>
      <c r="D1186" s="80">
        <v>2000000</v>
      </c>
    </row>
    <row r="1187" spans="1:3" ht="12.75" customHeight="1">
      <c r="A1187" s="55">
        <v>20170163</v>
      </c>
      <c r="B1187" s="56" t="s">
        <v>307</v>
      </c>
      <c r="C1187" s="80">
        <v>500000</v>
      </c>
    </row>
    <row r="1188" spans="1:5" ht="12.75" customHeight="1">
      <c r="A1188" s="55">
        <v>20182438</v>
      </c>
      <c r="B1188" s="56" t="s">
        <v>320</v>
      </c>
      <c r="C1188" s="80">
        <v>300000</v>
      </c>
      <c r="D1188" s="80">
        <v>300000</v>
      </c>
      <c r="E1188" s="80">
        <v>300000</v>
      </c>
    </row>
    <row r="1189" spans="1:5" ht="12.75" customHeight="1">
      <c r="A1189" s="55">
        <v>20182439</v>
      </c>
      <c r="B1189" s="56" t="s">
        <v>321</v>
      </c>
      <c r="C1189" s="80">
        <v>300000</v>
      </c>
      <c r="E1189" s="80">
        <v>500000</v>
      </c>
    </row>
    <row r="1190" spans="1:4" ht="12.75" customHeight="1">
      <c r="A1190" s="55">
        <v>20182514</v>
      </c>
      <c r="B1190" s="56" t="s">
        <v>496</v>
      </c>
      <c r="D1190" s="80">
        <v>3000000</v>
      </c>
    </row>
    <row r="1191" spans="1:4" ht="12.75" customHeight="1">
      <c r="A1191" s="55">
        <v>20182517</v>
      </c>
      <c r="B1191" s="56" t="s">
        <v>498</v>
      </c>
      <c r="D1191" s="80">
        <v>1500000</v>
      </c>
    </row>
    <row r="1192" spans="1:4" ht="12.75" customHeight="1">
      <c r="A1192" s="55">
        <v>20182531</v>
      </c>
      <c r="B1192" s="56" t="s">
        <v>504</v>
      </c>
      <c r="D1192" s="80">
        <v>1500000</v>
      </c>
    </row>
    <row r="1193" spans="1:5" ht="12.75" customHeight="1">
      <c r="A1193" s="55">
        <v>20182532</v>
      </c>
      <c r="B1193" s="56" t="s">
        <v>505</v>
      </c>
      <c r="D1193" s="80">
        <v>500000</v>
      </c>
      <c r="E1193" s="80">
        <v>450000</v>
      </c>
    </row>
    <row r="1194" spans="1:4" ht="12.75" customHeight="1">
      <c r="A1194" s="55">
        <v>20182533</v>
      </c>
      <c r="B1194" s="56" t="s">
        <v>506</v>
      </c>
      <c r="D1194" s="80">
        <v>700000</v>
      </c>
    </row>
    <row r="1195" spans="1:3" ht="12.75" customHeight="1">
      <c r="A1195" s="55">
        <v>20182534</v>
      </c>
      <c r="B1195" s="56" t="s">
        <v>325</v>
      </c>
      <c r="C1195" s="80">
        <v>174000</v>
      </c>
    </row>
    <row r="1196" spans="1:4" ht="12.75" customHeight="1">
      <c r="A1196" s="55">
        <v>20182535</v>
      </c>
      <c r="B1196" s="56" t="s">
        <v>507</v>
      </c>
      <c r="D1196" s="80">
        <v>1000000</v>
      </c>
    </row>
    <row r="1197" spans="1:4" ht="12.75" customHeight="1">
      <c r="A1197" s="55">
        <v>20182550</v>
      </c>
      <c r="B1197" s="56" t="s">
        <v>327</v>
      </c>
      <c r="C1197" s="80">
        <v>10942700</v>
      </c>
      <c r="D1197" s="80">
        <v>10942700</v>
      </c>
    </row>
    <row r="1198" spans="1:5" ht="12.75" customHeight="1">
      <c r="A1198" s="55">
        <v>20190106</v>
      </c>
      <c r="B1198" s="56" t="s">
        <v>353</v>
      </c>
      <c r="C1198" s="80">
        <v>1000000</v>
      </c>
      <c r="D1198" s="80">
        <v>500000</v>
      </c>
      <c r="E1198" s="80">
        <v>500000</v>
      </c>
    </row>
    <row r="1199" spans="1:5" ht="12.75" customHeight="1">
      <c r="A1199" s="55">
        <v>20190121</v>
      </c>
      <c r="B1199" s="56" t="s">
        <v>510</v>
      </c>
      <c r="D1199" s="80">
        <v>100000</v>
      </c>
      <c r="E1199" s="80">
        <v>100000</v>
      </c>
    </row>
    <row r="1200" spans="1:5" ht="12.75" customHeight="1">
      <c r="A1200" s="55">
        <v>20190122</v>
      </c>
      <c r="B1200" s="56" t="s">
        <v>511</v>
      </c>
      <c r="D1200" s="80">
        <v>180000</v>
      </c>
      <c r="E1200" s="80">
        <v>300000</v>
      </c>
    </row>
    <row r="1201" spans="1:5" ht="12.75" customHeight="1">
      <c r="A1201" s="55">
        <v>20190123</v>
      </c>
      <c r="B1201" s="56" t="s">
        <v>512</v>
      </c>
      <c r="D1201" s="80">
        <v>180000</v>
      </c>
      <c r="E1201" s="80">
        <v>300000</v>
      </c>
    </row>
    <row r="1202" spans="1:5" ht="12.75" customHeight="1">
      <c r="A1202" s="55">
        <v>20190124</v>
      </c>
      <c r="B1202" s="56" t="s">
        <v>513</v>
      </c>
      <c r="D1202" s="80">
        <v>180000</v>
      </c>
      <c r="E1202" s="80">
        <v>300000</v>
      </c>
    </row>
    <row r="1203" spans="1:5" ht="12.75" customHeight="1">
      <c r="A1203" s="55">
        <v>20190125</v>
      </c>
      <c r="B1203" s="56" t="s">
        <v>354</v>
      </c>
      <c r="C1203" s="80">
        <v>200000</v>
      </c>
      <c r="D1203" s="80">
        <v>180000</v>
      </c>
      <c r="E1203" s="80">
        <v>300000</v>
      </c>
    </row>
    <row r="1204" spans="1:5" ht="12.75" customHeight="1">
      <c r="A1204" s="55">
        <v>20190126</v>
      </c>
      <c r="B1204" s="56" t="s">
        <v>514</v>
      </c>
      <c r="D1204" s="80">
        <v>180000</v>
      </c>
      <c r="E1204" s="80">
        <v>750000</v>
      </c>
    </row>
    <row r="1205" spans="1:5" ht="12.75" customHeight="1">
      <c r="A1205" s="55">
        <v>20190137</v>
      </c>
      <c r="B1205" s="56" t="s">
        <v>528</v>
      </c>
      <c r="E1205" s="80">
        <v>500000</v>
      </c>
    </row>
    <row r="1206" spans="1:5" ht="12.75" customHeight="1">
      <c r="A1206" s="55">
        <v>20190138</v>
      </c>
      <c r="B1206" s="56" t="s">
        <v>529</v>
      </c>
      <c r="E1206" s="80">
        <v>1500000</v>
      </c>
    </row>
    <row r="1207" spans="1:5" ht="12.75" customHeight="1">
      <c r="A1207" s="55">
        <v>20190140</v>
      </c>
      <c r="B1207" s="56" t="s">
        <v>530</v>
      </c>
      <c r="E1207" s="80">
        <v>1000000</v>
      </c>
    </row>
    <row r="1208" spans="1:5" ht="12.75" customHeight="1">
      <c r="A1208" s="55">
        <v>20190141</v>
      </c>
      <c r="B1208" s="56" t="s">
        <v>531</v>
      </c>
      <c r="E1208" s="80">
        <v>15000000</v>
      </c>
    </row>
    <row r="1209" spans="1:5" ht="12.75" customHeight="1">
      <c r="A1209" s="55">
        <v>20190142</v>
      </c>
      <c r="B1209" s="56" t="s">
        <v>532</v>
      </c>
      <c r="E1209" s="80">
        <v>1000000</v>
      </c>
    </row>
    <row r="1210" spans="1:4" ht="12.75" customHeight="1">
      <c r="A1210" s="55">
        <v>20190144</v>
      </c>
      <c r="B1210" s="56" t="s">
        <v>515</v>
      </c>
      <c r="D1210" s="80">
        <v>700000</v>
      </c>
    </row>
    <row r="1211" spans="1:5" ht="12.75" customHeight="1">
      <c r="A1211" s="55">
        <v>20190152</v>
      </c>
      <c r="B1211" s="56" t="s">
        <v>534</v>
      </c>
      <c r="E1211" s="80">
        <v>1000000</v>
      </c>
    </row>
    <row r="1212" spans="2:5" ht="12.75" customHeight="1">
      <c r="B1212" s="12"/>
      <c r="C1212" s="78"/>
      <c r="D1212" s="78"/>
      <c r="E1212" s="78"/>
    </row>
    <row r="1213" spans="3:5" ht="12.75" customHeight="1">
      <c r="C1213" s="74">
        <f>SUM(C1164:C1212)</f>
        <v>42826700</v>
      </c>
      <c r="D1213" s="74">
        <f>SUM(D1164:D1212)</f>
        <v>43442700</v>
      </c>
      <c r="E1213" s="74">
        <f>SUM(E1164:E1212)</f>
        <v>47350000</v>
      </c>
    </row>
    <row r="1215" spans="2:5" ht="12.75" customHeight="1">
      <c r="B1215" s="172" t="s">
        <v>0</v>
      </c>
      <c r="C1215" s="172"/>
      <c r="D1215" s="172"/>
      <c r="E1215" s="172"/>
    </row>
    <row r="1216" spans="1:8" s="69" customFormat="1" ht="21" customHeight="1">
      <c r="A1216" s="113" t="s">
        <v>9</v>
      </c>
      <c r="B1216" s="114" t="s">
        <v>10</v>
      </c>
      <c r="C1216" s="115" t="s">
        <v>538</v>
      </c>
      <c r="D1216" s="115" t="s">
        <v>537</v>
      </c>
      <c r="E1216" s="115" t="s">
        <v>539</v>
      </c>
      <c r="F1216" s="114" t="s">
        <v>17</v>
      </c>
      <c r="G1216" s="112"/>
      <c r="H1216" s="112"/>
    </row>
    <row r="1217" spans="2:5" ht="12.75" customHeight="1">
      <c r="B1217" s="3" t="s">
        <v>40</v>
      </c>
      <c r="C1217" s="74"/>
      <c r="D1217" s="74"/>
      <c r="E1217" s="74"/>
    </row>
    <row r="1218" spans="1:5" ht="12.75" customHeight="1">
      <c r="A1218" s="55">
        <v>19930187</v>
      </c>
      <c r="B1218" s="22" t="s">
        <v>95</v>
      </c>
      <c r="C1218" s="82">
        <v>3535000</v>
      </c>
      <c r="D1218" s="82">
        <v>3000000</v>
      </c>
      <c r="E1218" s="75">
        <v>4000000</v>
      </c>
    </row>
    <row r="1219" spans="1:5" ht="12.75" customHeight="1">
      <c r="A1219" s="55">
        <v>20130051</v>
      </c>
      <c r="B1219" s="22" t="s">
        <v>251</v>
      </c>
      <c r="C1219" s="82">
        <v>500000</v>
      </c>
      <c r="D1219" s="82">
        <v>500000</v>
      </c>
      <c r="E1219" s="75">
        <v>500000</v>
      </c>
    </row>
    <row r="1220" spans="1:5" ht="12.75" customHeight="1">
      <c r="A1220" s="55">
        <v>20140011</v>
      </c>
      <c r="B1220" s="22" t="s">
        <v>257</v>
      </c>
      <c r="C1220" s="82">
        <v>3000000</v>
      </c>
      <c r="D1220" s="82"/>
      <c r="E1220" s="75"/>
    </row>
    <row r="1221" spans="1:5" ht="12.75" customHeight="1">
      <c r="A1221" s="55">
        <v>20170045</v>
      </c>
      <c r="B1221" s="22" t="s">
        <v>268</v>
      </c>
      <c r="C1221" s="82">
        <v>1000000</v>
      </c>
      <c r="D1221" s="82">
        <v>1000000</v>
      </c>
      <c r="E1221" s="75">
        <v>1000000</v>
      </c>
    </row>
    <row r="1222" spans="1:5" ht="12.75" customHeight="1">
      <c r="A1222" s="55">
        <v>20170145</v>
      </c>
      <c r="B1222" s="22" t="s">
        <v>299</v>
      </c>
      <c r="C1222" s="82">
        <v>18500000</v>
      </c>
      <c r="D1222" s="82">
        <v>6500000</v>
      </c>
      <c r="E1222" s="75">
        <v>10500000</v>
      </c>
    </row>
    <row r="1223" spans="1:5" ht="12.75" customHeight="1">
      <c r="A1223" s="55">
        <v>20170162</v>
      </c>
      <c r="B1223" s="22" t="s">
        <v>306</v>
      </c>
      <c r="C1223" s="82">
        <v>500000</v>
      </c>
      <c r="D1223" s="82"/>
      <c r="E1223" s="75"/>
    </row>
    <row r="1224" spans="1:5" ht="12.75" customHeight="1">
      <c r="A1224" s="55">
        <v>20182560</v>
      </c>
      <c r="B1224" s="22" t="s">
        <v>330</v>
      </c>
      <c r="C1224" s="82">
        <v>1000000</v>
      </c>
      <c r="D1224" s="82">
        <v>2000000</v>
      </c>
      <c r="E1224" s="75">
        <v>2000000</v>
      </c>
    </row>
    <row r="1225" spans="1:5" ht="12.75" customHeight="1">
      <c r="A1225" s="55">
        <v>20190069</v>
      </c>
      <c r="B1225" s="22" t="s">
        <v>346</v>
      </c>
      <c r="C1225" s="82">
        <v>3320870</v>
      </c>
      <c r="D1225" s="82">
        <v>3020870</v>
      </c>
      <c r="E1225" s="82"/>
    </row>
    <row r="1226" spans="1:5" ht="12.75" customHeight="1">
      <c r="A1226" s="55">
        <v>20190075</v>
      </c>
      <c r="B1226" s="22" t="s">
        <v>347</v>
      </c>
      <c r="C1226" s="82">
        <v>500000</v>
      </c>
      <c r="D1226" s="82"/>
      <c r="E1226" s="75"/>
    </row>
    <row r="1227" spans="1:5" ht="12.75" customHeight="1">
      <c r="A1227" s="55">
        <v>20190149</v>
      </c>
      <c r="B1227" s="35" t="s">
        <v>361</v>
      </c>
      <c r="C1227" s="75">
        <v>1000000</v>
      </c>
      <c r="D1227" s="75">
        <v>1000000</v>
      </c>
      <c r="E1227" s="80">
        <v>1000000</v>
      </c>
    </row>
    <row r="1228" spans="1:7" ht="12.75" customHeight="1">
      <c r="A1228" s="55">
        <v>20190175</v>
      </c>
      <c r="B1228" s="66" t="s">
        <v>381</v>
      </c>
      <c r="C1228" s="81">
        <v>1293010</v>
      </c>
      <c r="D1228" s="81">
        <v>22497510</v>
      </c>
      <c r="E1228" s="76">
        <v>39199120</v>
      </c>
      <c r="G1228" s="73"/>
    </row>
    <row r="1229" spans="2:5" ht="12.75" customHeight="1">
      <c r="B1229" s="12"/>
      <c r="C1229" s="78"/>
      <c r="D1229" s="78"/>
      <c r="E1229" s="78"/>
    </row>
    <row r="1230" spans="2:5" ht="12.75" customHeight="1">
      <c r="B1230" s="12"/>
      <c r="C1230" s="74">
        <f>SUM(C1218:C1229)</f>
        <v>34148880</v>
      </c>
      <c r="D1230" s="74">
        <f>SUM(D1218:D1229)</f>
        <v>39518380</v>
      </c>
      <c r="E1230" s="74">
        <f>SUM(E1218:E1229)</f>
        <v>58199120</v>
      </c>
    </row>
    <row r="1231" spans="2:5" ht="12.75" customHeight="1">
      <c r="B1231" s="12"/>
      <c r="C1231" s="74"/>
      <c r="D1231" s="74"/>
      <c r="E1231" s="74"/>
    </row>
    <row r="1232" spans="2:5" ht="12.75" customHeight="1">
      <c r="B1232" s="172" t="s">
        <v>0</v>
      </c>
      <c r="C1232" s="172"/>
      <c r="D1232" s="172"/>
      <c r="E1232" s="172"/>
    </row>
    <row r="1233" spans="1:8" s="69" customFormat="1" ht="21" customHeight="1">
      <c r="A1233" s="113" t="s">
        <v>9</v>
      </c>
      <c r="B1233" s="114" t="s">
        <v>10</v>
      </c>
      <c r="C1233" s="115" t="s">
        <v>538</v>
      </c>
      <c r="D1233" s="115" t="s">
        <v>537</v>
      </c>
      <c r="E1233" s="115" t="s">
        <v>539</v>
      </c>
      <c r="F1233" s="114" t="s">
        <v>17</v>
      </c>
      <c r="G1233" s="112"/>
      <c r="H1233" s="112"/>
    </row>
    <row r="1234" ht="22.5">
      <c r="B1234" s="3" t="s">
        <v>32</v>
      </c>
    </row>
    <row r="1235" spans="1:5" ht="12.75" customHeight="1">
      <c r="A1235" s="55">
        <v>19940138</v>
      </c>
      <c r="B1235" s="23" t="s">
        <v>105</v>
      </c>
      <c r="C1235" s="75">
        <v>3500000</v>
      </c>
      <c r="D1235" s="75">
        <v>3500000</v>
      </c>
      <c r="E1235" s="75">
        <v>3500000</v>
      </c>
    </row>
    <row r="1236" spans="1:5" ht="12.75" customHeight="1">
      <c r="A1236" s="55">
        <v>19940289</v>
      </c>
      <c r="B1236" s="23" t="s">
        <v>109</v>
      </c>
      <c r="C1236" s="75">
        <v>11000000</v>
      </c>
      <c r="D1236" s="75">
        <v>11000000</v>
      </c>
      <c r="E1236" s="75">
        <v>11000000</v>
      </c>
    </row>
    <row r="1237" spans="1:5" ht="12.75" customHeight="1">
      <c r="A1237" s="55">
        <v>19980344</v>
      </c>
      <c r="B1237" s="23" t="s">
        <v>126</v>
      </c>
      <c r="C1237" s="75">
        <v>4500000</v>
      </c>
      <c r="D1237" s="75">
        <v>5500000</v>
      </c>
      <c r="E1237" s="75">
        <v>5500000</v>
      </c>
    </row>
    <row r="1238" spans="1:5" ht="12.75" customHeight="1">
      <c r="A1238" s="55">
        <v>20010370</v>
      </c>
      <c r="B1238" s="23" t="s">
        <v>144</v>
      </c>
      <c r="C1238" s="75">
        <v>5000000</v>
      </c>
      <c r="D1238" s="75">
        <v>5000000</v>
      </c>
      <c r="E1238" s="75">
        <v>5000000</v>
      </c>
    </row>
    <row r="1239" spans="1:5" ht="12.75" customHeight="1">
      <c r="A1239" s="152">
        <v>20020093</v>
      </c>
      <c r="B1239" s="35" t="s">
        <v>146</v>
      </c>
      <c r="C1239" s="75">
        <v>5000000</v>
      </c>
      <c r="D1239" s="75">
        <v>4000000</v>
      </c>
      <c r="E1239" s="75">
        <v>4000000</v>
      </c>
    </row>
    <row r="1240" spans="1:5" ht="12.75" customHeight="1">
      <c r="A1240" s="55">
        <v>20060221</v>
      </c>
      <c r="B1240" s="23" t="s">
        <v>476</v>
      </c>
      <c r="C1240" s="75"/>
      <c r="D1240" s="75">
        <v>1000000</v>
      </c>
      <c r="E1240" s="75"/>
    </row>
    <row r="1241" spans="1:5" ht="12.75" customHeight="1">
      <c r="A1241" s="55">
        <v>20070244</v>
      </c>
      <c r="B1241" s="23" t="s">
        <v>215</v>
      </c>
      <c r="C1241" s="75">
        <v>75000000</v>
      </c>
      <c r="D1241" s="75">
        <v>105000000</v>
      </c>
      <c r="E1241" s="75"/>
    </row>
    <row r="1242" spans="1:5" ht="12.75" customHeight="1">
      <c r="A1242" s="55">
        <v>20090056</v>
      </c>
      <c r="B1242" s="23" t="s">
        <v>482</v>
      </c>
      <c r="C1242" s="75"/>
      <c r="D1242" s="75">
        <v>100000</v>
      </c>
      <c r="E1242" s="75">
        <v>500000</v>
      </c>
    </row>
    <row r="1243" spans="1:5" ht="12.75" customHeight="1">
      <c r="A1243" s="55">
        <v>20140015</v>
      </c>
      <c r="B1243" s="23" t="s">
        <v>524</v>
      </c>
      <c r="C1243" s="75"/>
      <c r="D1243" s="75"/>
      <c r="E1243" s="75">
        <v>1000000</v>
      </c>
    </row>
    <row r="1244" spans="1:5" ht="12.75" customHeight="1">
      <c r="A1244" s="55">
        <v>20170044</v>
      </c>
      <c r="B1244" s="23" t="s">
        <v>267</v>
      </c>
      <c r="C1244" s="75">
        <v>1700000</v>
      </c>
      <c r="D1244" s="75"/>
      <c r="E1244" s="75"/>
    </row>
    <row r="1245" spans="1:5" ht="12.75" customHeight="1">
      <c r="A1245" s="55">
        <v>20170141</v>
      </c>
      <c r="B1245" s="23" t="s">
        <v>296</v>
      </c>
      <c r="C1245" s="75">
        <v>550000</v>
      </c>
      <c r="D1245" s="75">
        <v>1000000</v>
      </c>
      <c r="E1245" s="75"/>
    </row>
    <row r="1246" spans="1:5" ht="12.75" customHeight="1">
      <c r="A1246" s="55">
        <v>20170142</v>
      </c>
      <c r="B1246" s="23" t="s">
        <v>297</v>
      </c>
      <c r="C1246" s="75">
        <v>2500000</v>
      </c>
      <c r="D1246" s="75">
        <v>1500000</v>
      </c>
      <c r="E1246" s="75"/>
    </row>
    <row r="1247" spans="1:5" ht="12.75" customHeight="1">
      <c r="A1247" s="55">
        <v>20182516</v>
      </c>
      <c r="B1247" s="23" t="s">
        <v>497</v>
      </c>
      <c r="C1247" s="75"/>
      <c r="D1247" s="75">
        <v>30000</v>
      </c>
      <c r="E1247" s="75"/>
    </row>
    <row r="1248" spans="1:5" ht="12.75" customHeight="1">
      <c r="A1248" s="55">
        <v>20182518</v>
      </c>
      <c r="B1248" s="23" t="s">
        <v>323</v>
      </c>
      <c r="C1248" s="75">
        <v>300000</v>
      </c>
      <c r="D1248" s="75"/>
      <c r="E1248" s="75"/>
    </row>
    <row r="1249" spans="1:5" ht="12.75" customHeight="1">
      <c r="A1249" s="55">
        <v>20190136</v>
      </c>
      <c r="B1249" s="23" t="s">
        <v>527</v>
      </c>
      <c r="C1249" s="75"/>
      <c r="D1249" s="75"/>
      <c r="E1249" s="75">
        <v>1000000</v>
      </c>
    </row>
    <row r="1250" spans="1:5" ht="12.75" customHeight="1">
      <c r="A1250" s="55">
        <v>20190146</v>
      </c>
      <c r="B1250" s="23" t="s">
        <v>533</v>
      </c>
      <c r="C1250" s="75"/>
      <c r="D1250" s="75"/>
      <c r="E1250" s="75">
        <v>1000000</v>
      </c>
    </row>
    <row r="1251" spans="1:5" ht="12.75" customHeight="1">
      <c r="A1251" s="55">
        <v>20190163</v>
      </c>
      <c r="B1251" s="66" t="s">
        <v>373</v>
      </c>
      <c r="C1251" s="75"/>
      <c r="D1251" s="75">
        <v>3500000</v>
      </c>
      <c r="E1251" s="75">
        <v>10000000</v>
      </c>
    </row>
    <row r="1252" spans="2:5" ht="12.75" customHeight="1">
      <c r="B1252" s="12"/>
      <c r="C1252" s="78"/>
      <c r="D1252" s="78"/>
      <c r="E1252" s="78"/>
    </row>
    <row r="1253" spans="3:5" ht="12.75" customHeight="1">
      <c r="C1253" s="85">
        <f>SUM(C1235:C1252)</f>
        <v>109050000</v>
      </c>
      <c r="D1253" s="85">
        <f>SUM(D1235:D1252)</f>
        <v>141130000</v>
      </c>
      <c r="E1253" s="85">
        <f>SUM(E1235:E1252)</f>
        <v>42500000</v>
      </c>
    </row>
    <row r="1254" spans="3:5" ht="12.75" customHeight="1">
      <c r="C1254" s="85"/>
      <c r="D1254" s="85"/>
      <c r="E1254" s="85"/>
    </row>
    <row r="1255" spans="2:5" ht="12.75" customHeight="1">
      <c r="B1255" s="172" t="s">
        <v>0</v>
      </c>
      <c r="C1255" s="172"/>
      <c r="D1255" s="172"/>
      <c r="E1255" s="172"/>
    </row>
    <row r="1256" spans="1:8" s="69" customFormat="1" ht="21" customHeight="1">
      <c r="A1256" s="113" t="s">
        <v>9</v>
      </c>
      <c r="B1256" s="114" t="s">
        <v>10</v>
      </c>
      <c r="C1256" s="115" t="s">
        <v>538</v>
      </c>
      <c r="D1256" s="115" t="s">
        <v>537</v>
      </c>
      <c r="E1256" s="115" t="s">
        <v>539</v>
      </c>
      <c r="F1256" s="114" t="s">
        <v>17</v>
      </c>
      <c r="G1256" s="112"/>
      <c r="H1256" s="112"/>
    </row>
    <row r="1257" ht="12.75" customHeight="1">
      <c r="B1257" s="3" t="s">
        <v>46</v>
      </c>
    </row>
    <row r="1258" spans="1:5" ht="12.75" customHeight="1">
      <c r="A1258" s="160">
        <v>19930234</v>
      </c>
      <c r="B1258" s="62" t="s">
        <v>98</v>
      </c>
      <c r="C1258" s="75">
        <v>1200000</v>
      </c>
      <c r="D1258" s="75"/>
      <c r="E1258" s="75"/>
    </row>
    <row r="1259" spans="1:5" ht="12.75" customHeight="1">
      <c r="A1259" s="160">
        <v>20030221</v>
      </c>
      <c r="B1259" s="62" t="s">
        <v>153</v>
      </c>
      <c r="C1259" s="81">
        <v>1650000</v>
      </c>
      <c r="D1259" s="81"/>
      <c r="E1259" s="76">
        <v>1000000</v>
      </c>
    </row>
    <row r="1260" spans="1:5" ht="12.75" customHeight="1">
      <c r="A1260" s="160">
        <v>20042767</v>
      </c>
      <c r="B1260" s="62" t="s">
        <v>474</v>
      </c>
      <c r="C1260" s="81"/>
      <c r="D1260" s="81">
        <v>1500000</v>
      </c>
      <c r="E1260" s="76">
        <v>1500000</v>
      </c>
    </row>
    <row r="1261" spans="1:5" ht="12.75" customHeight="1">
      <c r="A1261" s="160">
        <v>20042881</v>
      </c>
      <c r="B1261" s="62" t="s">
        <v>164</v>
      </c>
      <c r="C1261" s="81">
        <v>1000000</v>
      </c>
      <c r="D1261" s="81"/>
      <c r="E1261" s="76">
        <v>2500000</v>
      </c>
    </row>
    <row r="1262" spans="1:5" ht="12.75" customHeight="1">
      <c r="A1262" s="160">
        <v>20042918</v>
      </c>
      <c r="B1262" s="62" t="s">
        <v>167</v>
      </c>
      <c r="C1262" s="81">
        <v>1000000</v>
      </c>
      <c r="D1262" s="81">
        <v>1000000</v>
      </c>
      <c r="E1262" s="76">
        <v>1000000</v>
      </c>
    </row>
    <row r="1263" spans="1:5" ht="12.75" customHeight="1">
      <c r="A1263" s="160">
        <v>20043125</v>
      </c>
      <c r="B1263" s="62" t="s">
        <v>171</v>
      </c>
      <c r="C1263" s="81">
        <v>1500000</v>
      </c>
      <c r="D1263" s="81">
        <v>1500000</v>
      </c>
      <c r="E1263" s="76">
        <v>500000</v>
      </c>
    </row>
    <row r="1264" spans="1:5" ht="12.75" customHeight="1">
      <c r="A1264" s="160">
        <v>20050219</v>
      </c>
      <c r="B1264" s="62" t="s">
        <v>181</v>
      </c>
      <c r="C1264" s="81">
        <v>2000000</v>
      </c>
      <c r="D1264" s="81">
        <v>2500000</v>
      </c>
      <c r="E1264" s="76">
        <v>3000000</v>
      </c>
    </row>
    <row r="1265" spans="1:5" ht="12.75" customHeight="1">
      <c r="A1265" s="160">
        <v>20050222</v>
      </c>
      <c r="B1265" s="62" t="s">
        <v>182</v>
      </c>
      <c r="C1265" s="81">
        <v>1400000</v>
      </c>
      <c r="D1265" s="81">
        <v>2000000</v>
      </c>
      <c r="E1265" s="76">
        <v>3000000</v>
      </c>
    </row>
    <row r="1266" spans="1:5" ht="12.75" customHeight="1">
      <c r="A1266" s="160">
        <v>20060065</v>
      </c>
      <c r="B1266" s="62" t="s">
        <v>187</v>
      </c>
      <c r="C1266" s="81">
        <v>1000000</v>
      </c>
      <c r="D1266" s="81">
        <v>1000000</v>
      </c>
      <c r="E1266" s="76">
        <v>1000000</v>
      </c>
    </row>
    <row r="1267" spans="1:5" ht="12.75" customHeight="1">
      <c r="A1267" s="160">
        <v>20060149</v>
      </c>
      <c r="B1267" s="62" t="s">
        <v>195</v>
      </c>
      <c r="C1267" s="81">
        <v>1000000</v>
      </c>
      <c r="D1267" s="81">
        <v>2000000</v>
      </c>
      <c r="E1267" s="76">
        <v>6000000</v>
      </c>
    </row>
    <row r="1268" spans="1:5" ht="12.75" customHeight="1">
      <c r="A1268" s="160">
        <v>20060229</v>
      </c>
      <c r="B1268" s="62" t="s">
        <v>199</v>
      </c>
      <c r="C1268" s="81"/>
      <c r="D1268" s="81"/>
      <c r="E1268" s="76">
        <v>20000000</v>
      </c>
    </row>
    <row r="1269" spans="1:5" ht="12.75" customHeight="1">
      <c r="A1269" s="160">
        <v>20080065</v>
      </c>
      <c r="B1269" s="62" t="s">
        <v>218</v>
      </c>
      <c r="C1269" s="81">
        <v>1000000</v>
      </c>
      <c r="D1269" s="81"/>
      <c r="E1269" s="76"/>
    </row>
    <row r="1270" spans="1:5" ht="12.75" customHeight="1">
      <c r="A1270" s="160">
        <v>20080073</v>
      </c>
      <c r="B1270" s="62" t="s">
        <v>479</v>
      </c>
      <c r="C1270" s="81"/>
      <c r="D1270" s="81">
        <v>2000000</v>
      </c>
      <c r="E1270" s="76">
        <v>2000000</v>
      </c>
    </row>
    <row r="1271" spans="1:5" ht="12.75" customHeight="1">
      <c r="A1271" s="160">
        <v>20100056</v>
      </c>
      <c r="B1271" s="62" t="s">
        <v>483</v>
      </c>
      <c r="C1271" s="81"/>
      <c r="D1271" s="81">
        <v>1000000</v>
      </c>
      <c r="E1271" s="76"/>
    </row>
    <row r="1272" spans="1:5" ht="12.75" customHeight="1">
      <c r="A1272" s="160">
        <v>20100060</v>
      </c>
      <c r="B1272" s="62" t="s">
        <v>231</v>
      </c>
      <c r="C1272" s="81">
        <v>2000000</v>
      </c>
      <c r="D1272" s="81"/>
      <c r="E1272" s="76"/>
    </row>
    <row r="1273" spans="1:5" ht="12.75" customHeight="1">
      <c r="A1273" s="160">
        <v>20120076</v>
      </c>
      <c r="B1273" s="62" t="s">
        <v>247</v>
      </c>
      <c r="C1273" s="81">
        <v>400000</v>
      </c>
      <c r="D1273" s="81"/>
      <c r="E1273" s="76">
        <v>1000000</v>
      </c>
    </row>
    <row r="1274" spans="1:5" ht="12.75" customHeight="1">
      <c r="A1274" s="160">
        <v>20120078</v>
      </c>
      <c r="B1274" s="62" t="s">
        <v>248</v>
      </c>
      <c r="C1274" s="81">
        <v>2000000</v>
      </c>
      <c r="D1274" s="81">
        <v>2000000</v>
      </c>
      <c r="E1274" s="76">
        <v>2500000</v>
      </c>
    </row>
    <row r="1275" spans="1:5" ht="12.75" customHeight="1">
      <c r="A1275" s="160">
        <v>20130067</v>
      </c>
      <c r="B1275" s="62" t="s">
        <v>252</v>
      </c>
      <c r="C1275" s="81">
        <v>1000000</v>
      </c>
      <c r="D1275" s="81">
        <v>1000000</v>
      </c>
      <c r="E1275" s="76"/>
    </row>
    <row r="1276" spans="1:5" ht="12.75" customHeight="1">
      <c r="A1276" s="160">
        <v>20140008</v>
      </c>
      <c r="B1276" s="62" t="s">
        <v>254</v>
      </c>
      <c r="C1276" s="81">
        <v>1000000</v>
      </c>
      <c r="D1276" s="81">
        <v>1000000</v>
      </c>
      <c r="E1276" s="76">
        <v>1000000</v>
      </c>
    </row>
    <row r="1277" spans="1:5" ht="12.75" customHeight="1">
      <c r="A1277" s="160">
        <v>20150030</v>
      </c>
      <c r="B1277" s="62" t="s">
        <v>258</v>
      </c>
      <c r="C1277" s="81">
        <v>500000</v>
      </c>
      <c r="D1277" s="81">
        <v>500000</v>
      </c>
      <c r="E1277" s="76">
        <v>500000</v>
      </c>
    </row>
    <row r="1278" spans="1:5" ht="12.75" customHeight="1">
      <c r="A1278" s="160">
        <v>20162192</v>
      </c>
      <c r="B1278" s="62" t="s">
        <v>263</v>
      </c>
      <c r="C1278" s="81">
        <v>2000000</v>
      </c>
      <c r="D1278" s="81"/>
      <c r="E1278" s="76">
        <v>1000000</v>
      </c>
    </row>
    <row r="1279" spans="1:5" ht="12.75" customHeight="1">
      <c r="A1279" s="160">
        <v>20162193</v>
      </c>
      <c r="B1279" s="62" t="s">
        <v>488</v>
      </c>
      <c r="C1279" s="81"/>
      <c r="D1279" s="81">
        <v>1000000</v>
      </c>
      <c r="E1279" s="76"/>
    </row>
    <row r="1280" spans="1:5" ht="12.75" customHeight="1">
      <c r="A1280" s="160">
        <v>20170137</v>
      </c>
      <c r="B1280" s="62" t="s">
        <v>293</v>
      </c>
      <c r="C1280" s="81">
        <v>1800000</v>
      </c>
      <c r="D1280" s="81"/>
      <c r="E1280" s="76">
        <v>1000000</v>
      </c>
    </row>
    <row r="1281" spans="1:5" ht="12.75" customHeight="1">
      <c r="A1281" s="160">
        <v>20170139</v>
      </c>
      <c r="B1281" s="62" t="s">
        <v>294</v>
      </c>
      <c r="C1281" s="81">
        <v>240000</v>
      </c>
      <c r="D1281" s="81"/>
      <c r="E1281" s="76"/>
    </row>
    <row r="1282" spans="1:5" ht="12.75" customHeight="1">
      <c r="A1282" s="160">
        <v>20170153</v>
      </c>
      <c r="B1282" s="62" t="s">
        <v>304</v>
      </c>
      <c r="C1282" s="81">
        <v>500000</v>
      </c>
      <c r="D1282" s="81"/>
      <c r="E1282" s="76"/>
    </row>
    <row r="1283" spans="1:5" ht="12.75" customHeight="1">
      <c r="A1283" s="160">
        <v>20182520</v>
      </c>
      <c r="B1283" s="62" t="s">
        <v>499</v>
      </c>
      <c r="C1283" s="81"/>
      <c r="D1283" s="81">
        <v>1000000</v>
      </c>
      <c r="E1283" s="76"/>
    </row>
    <row r="1284" spans="1:5" ht="12.75" customHeight="1">
      <c r="A1284" s="160">
        <v>20182523</v>
      </c>
      <c r="B1284" s="62" t="s">
        <v>500</v>
      </c>
      <c r="C1284" s="81"/>
      <c r="D1284" s="81">
        <v>800000</v>
      </c>
      <c r="E1284" s="76"/>
    </row>
    <row r="1285" spans="1:5" ht="12.75" customHeight="1">
      <c r="A1285" s="160">
        <v>20182524</v>
      </c>
      <c r="B1285" s="62" t="s">
        <v>501</v>
      </c>
      <c r="C1285" s="81"/>
      <c r="D1285" s="81">
        <v>60000</v>
      </c>
      <c r="E1285" s="76"/>
    </row>
    <row r="1286" spans="1:4" ht="12.75" customHeight="1">
      <c r="A1286" s="152">
        <v>20182525</v>
      </c>
      <c r="B1286" s="35" t="s">
        <v>502</v>
      </c>
      <c r="C1286" s="75"/>
      <c r="D1286" s="75">
        <v>80000</v>
      </c>
    </row>
    <row r="1287" spans="1:5" ht="12.75" customHeight="1">
      <c r="A1287" s="160">
        <v>20182526</v>
      </c>
      <c r="B1287" s="62" t="s">
        <v>503</v>
      </c>
      <c r="C1287" s="75"/>
      <c r="D1287" s="75">
        <v>5000000</v>
      </c>
      <c r="E1287" s="75"/>
    </row>
    <row r="1288" spans="1:5" ht="12.75" customHeight="1">
      <c r="A1288" s="160">
        <v>20182605</v>
      </c>
      <c r="B1288" s="65" t="s">
        <v>331</v>
      </c>
      <c r="C1288" s="75">
        <v>19838500</v>
      </c>
      <c r="D1288" s="75"/>
      <c r="E1288" s="75"/>
    </row>
    <row r="1289" spans="1:5" ht="12.75" customHeight="1">
      <c r="A1289" s="160">
        <v>20182612</v>
      </c>
      <c r="B1289" s="62" t="s">
        <v>332</v>
      </c>
      <c r="C1289" s="75">
        <v>2000000</v>
      </c>
      <c r="D1289" s="75"/>
      <c r="E1289" s="75"/>
    </row>
    <row r="1290" spans="1:5" ht="12.75" customHeight="1">
      <c r="A1290" s="160">
        <v>20190130</v>
      </c>
      <c r="B1290" s="62" t="s">
        <v>355</v>
      </c>
      <c r="C1290" s="75">
        <v>500000</v>
      </c>
      <c r="D1290" s="75"/>
      <c r="E1290" s="75"/>
    </row>
    <row r="1291" spans="1:5" ht="12.75" customHeight="1">
      <c r="A1291" s="160">
        <v>20190150</v>
      </c>
      <c r="B1291" s="63" t="s">
        <v>362</v>
      </c>
      <c r="C1291" s="75">
        <v>800000</v>
      </c>
      <c r="D1291" s="75">
        <v>800000</v>
      </c>
      <c r="E1291" s="75">
        <v>800000</v>
      </c>
    </row>
    <row r="1292" spans="1:5" ht="12.75" customHeight="1">
      <c r="A1292" s="160">
        <v>20190181</v>
      </c>
      <c r="B1292" s="62" t="s">
        <v>384</v>
      </c>
      <c r="C1292" s="75">
        <v>6000000</v>
      </c>
      <c r="D1292" s="75">
        <v>6000000</v>
      </c>
      <c r="E1292" s="75">
        <v>6000000</v>
      </c>
    </row>
    <row r="1293" spans="2:5" ht="12.75" customHeight="1">
      <c r="B1293" s="12"/>
      <c r="C1293" s="78"/>
      <c r="D1293" s="78"/>
      <c r="E1293" s="78"/>
    </row>
    <row r="1294" spans="2:5" ht="12.75" customHeight="1">
      <c r="B1294" s="12"/>
      <c r="C1294" s="74">
        <f>SUM(C1258:C1293)</f>
        <v>53328500</v>
      </c>
      <c r="D1294" s="74">
        <f>SUM(D1258:D1293)</f>
        <v>33740000</v>
      </c>
      <c r="E1294" s="74">
        <f>SUM(E1258:E1293)</f>
        <v>55300000</v>
      </c>
    </row>
    <row r="1296" spans="2:5" ht="12.75" customHeight="1">
      <c r="B1296" s="172" t="s">
        <v>0</v>
      </c>
      <c r="C1296" s="172"/>
      <c r="D1296" s="172"/>
      <c r="E1296" s="172"/>
    </row>
    <row r="1297" spans="1:8" s="69" customFormat="1" ht="21" customHeight="1">
      <c r="A1297" s="113" t="s">
        <v>9</v>
      </c>
      <c r="B1297" s="114" t="s">
        <v>10</v>
      </c>
      <c r="C1297" s="115" t="s">
        <v>538</v>
      </c>
      <c r="D1297" s="115" t="s">
        <v>537</v>
      </c>
      <c r="E1297" s="115" t="s">
        <v>539</v>
      </c>
      <c r="F1297" s="114" t="s">
        <v>17</v>
      </c>
      <c r="G1297" s="112"/>
      <c r="H1297" s="112"/>
    </row>
    <row r="1298" ht="12.75" customHeight="1">
      <c r="B1298" s="3" t="s">
        <v>41</v>
      </c>
    </row>
    <row r="1299" ht="12.75" customHeight="1">
      <c r="B1299" s="3"/>
    </row>
    <row r="1300" ht="12.75" customHeight="1">
      <c r="B1300" s="3"/>
    </row>
    <row r="1301" ht="12.75" customHeight="1">
      <c r="B1301" s="3"/>
    </row>
    <row r="1302" spans="1:8" s="2" customFormat="1" ht="12.75" customHeight="1">
      <c r="A1302" s="55"/>
      <c r="B1302" s="23"/>
      <c r="C1302" s="78"/>
      <c r="D1302" s="78"/>
      <c r="E1302" s="78"/>
      <c r="F1302" s="15"/>
      <c r="G1302" s="16"/>
      <c r="H1302" s="16"/>
    </row>
    <row r="1303" spans="3:5" ht="12.75" customHeight="1">
      <c r="C1303" s="85">
        <f>SUM(C1302:C1302)</f>
        <v>0</v>
      </c>
      <c r="D1303" s="85">
        <f>SUM(D1302:D1302)</f>
        <v>0</v>
      </c>
      <c r="E1303" s="85">
        <f>SUM(E1302:E1302)</f>
        <v>0</v>
      </c>
    </row>
    <row r="1304" spans="2:5" ht="12.75" customHeight="1">
      <c r="B1304" s="172" t="s">
        <v>0</v>
      </c>
      <c r="C1304" s="172"/>
      <c r="D1304" s="172"/>
      <c r="E1304" s="172"/>
    </row>
    <row r="1305" spans="1:8" s="69" customFormat="1" ht="21" customHeight="1">
      <c r="A1305" s="113" t="s">
        <v>9</v>
      </c>
      <c r="B1305" s="114" t="s">
        <v>10</v>
      </c>
      <c r="C1305" s="115" t="s">
        <v>538</v>
      </c>
      <c r="D1305" s="115" t="s">
        <v>537</v>
      </c>
      <c r="E1305" s="115" t="s">
        <v>539</v>
      </c>
      <c r="F1305" s="114" t="s">
        <v>17</v>
      </c>
      <c r="G1305" s="112"/>
      <c r="H1305" s="112"/>
    </row>
    <row r="1306" ht="12.75" customHeight="1">
      <c r="B1306" s="3" t="s">
        <v>42</v>
      </c>
    </row>
    <row r="1307" spans="1:5" ht="12.75" customHeight="1">
      <c r="A1307" s="160">
        <v>20010391</v>
      </c>
      <c r="B1307" s="62" t="s">
        <v>145</v>
      </c>
      <c r="C1307" s="75">
        <v>2200000</v>
      </c>
      <c r="D1307" s="75">
        <v>2200000</v>
      </c>
      <c r="E1307" s="75">
        <v>2200000</v>
      </c>
    </row>
    <row r="1308" spans="1:5" ht="12.75" customHeight="1">
      <c r="A1308" s="160">
        <v>20030177</v>
      </c>
      <c r="B1308" s="62" t="s">
        <v>151</v>
      </c>
      <c r="C1308" s="75"/>
      <c r="D1308" s="75"/>
      <c r="E1308" s="75">
        <v>4500000</v>
      </c>
    </row>
    <row r="1309" spans="1:5" ht="12.75" customHeight="1">
      <c r="A1309" s="152">
        <v>20010059</v>
      </c>
      <c r="B1309" s="35" t="s">
        <v>139</v>
      </c>
      <c r="C1309" s="75">
        <v>1000000</v>
      </c>
      <c r="D1309" s="75">
        <v>1000000</v>
      </c>
      <c r="E1309" s="75">
        <v>1000000</v>
      </c>
    </row>
    <row r="1310" spans="2:5" ht="12.75" customHeight="1">
      <c r="B1310" s="12"/>
      <c r="C1310" s="78"/>
      <c r="D1310" s="78"/>
      <c r="E1310" s="78"/>
    </row>
    <row r="1311" spans="3:5" ht="12.75" customHeight="1">
      <c r="C1311" s="74">
        <f>SUM(C1307:C1310)</f>
        <v>3200000</v>
      </c>
      <c r="D1311" s="74">
        <f>SUM(D1307:D1310)</f>
        <v>3200000</v>
      </c>
      <c r="E1311" s="74">
        <f>SUM(E1307:E1310)</f>
        <v>7700000</v>
      </c>
    </row>
    <row r="1314" spans="2:5" ht="12.75" customHeight="1">
      <c r="B1314" s="172" t="s">
        <v>0</v>
      </c>
      <c r="C1314" s="172"/>
      <c r="D1314" s="172"/>
      <c r="E1314" s="172"/>
    </row>
    <row r="1315" spans="1:8" s="69" customFormat="1" ht="21" customHeight="1">
      <c r="A1315" s="113" t="s">
        <v>9</v>
      </c>
      <c r="B1315" s="114" t="s">
        <v>10</v>
      </c>
      <c r="C1315" s="115" t="s">
        <v>538</v>
      </c>
      <c r="D1315" s="115" t="s">
        <v>537</v>
      </c>
      <c r="E1315" s="115" t="s">
        <v>539</v>
      </c>
      <c r="F1315" s="114" t="s">
        <v>17</v>
      </c>
      <c r="G1315" s="112"/>
      <c r="H1315" s="112"/>
    </row>
    <row r="1316" spans="1:5" ht="12.75" customHeight="1">
      <c r="A1316" s="152"/>
      <c r="B1316" s="3" t="s">
        <v>657</v>
      </c>
      <c r="C1316" s="75"/>
      <c r="D1316" s="75"/>
      <c r="E1316" s="75"/>
    </row>
    <row r="1317" spans="1:8" s="150" customFormat="1" ht="12.75" customHeight="1">
      <c r="A1317" s="151">
        <v>19930002</v>
      </c>
      <c r="B1317" s="146" t="s">
        <v>92</v>
      </c>
      <c r="C1317" s="147">
        <v>6000000</v>
      </c>
      <c r="D1317" s="147">
        <v>5000000</v>
      </c>
      <c r="E1317" s="156">
        <v>5000000</v>
      </c>
      <c r="F1317" s="148"/>
      <c r="G1317" s="149"/>
      <c r="H1317" s="149"/>
    </row>
    <row r="1318" spans="1:8" s="150" customFormat="1" ht="12.75" customHeight="1">
      <c r="A1318" s="151">
        <v>19930026</v>
      </c>
      <c r="B1318" s="146" t="s">
        <v>93</v>
      </c>
      <c r="C1318" s="147">
        <v>25000000</v>
      </c>
      <c r="D1318" s="147">
        <v>26000000</v>
      </c>
      <c r="E1318" s="156">
        <v>27000000</v>
      </c>
      <c r="F1318" s="148"/>
      <c r="G1318" s="149"/>
      <c r="H1318" s="149"/>
    </row>
    <row r="1319" spans="1:5" ht="12.75" customHeight="1">
      <c r="A1319" s="152">
        <v>19930030</v>
      </c>
      <c r="B1319" s="35" t="s">
        <v>94</v>
      </c>
      <c r="C1319" s="75">
        <v>1500000</v>
      </c>
      <c r="D1319" s="75">
        <v>1500000</v>
      </c>
      <c r="E1319" s="80">
        <v>1500000</v>
      </c>
    </row>
    <row r="1320" spans="1:5" ht="12.75" customHeight="1">
      <c r="A1320" s="152">
        <v>19980218</v>
      </c>
      <c r="B1320" s="35" t="s">
        <v>121</v>
      </c>
      <c r="C1320" s="75">
        <v>1000000</v>
      </c>
      <c r="D1320" s="75">
        <v>1000000</v>
      </c>
      <c r="E1320" s="80">
        <v>1000000</v>
      </c>
    </row>
    <row r="1321" spans="1:8" s="150" customFormat="1" ht="12.75" customHeight="1">
      <c r="A1321" s="151">
        <v>19980220</v>
      </c>
      <c r="B1321" s="146" t="s">
        <v>18</v>
      </c>
      <c r="C1321" s="147">
        <v>3000000</v>
      </c>
      <c r="D1321" s="147">
        <v>3000000</v>
      </c>
      <c r="E1321" s="156">
        <v>3000000</v>
      </c>
      <c r="F1321" s="148"/>
      <c r="G1321" s="149"/>
      <c r="H1321" s="149"/>
    </row>
    <row r="1322" spans="1:5" ht="12.75" customHeight="1">
      <c r="A1322" s="152">
        <v>19980253</v>
      </c>
      <c r="B1322" s="35" t="s">
        <v>122</v>
      </c>
      <c r="C1322" s="75">
        <v>2000000</v>
      </c>
      <c r="D1322" s="75">
        <v>2000000</v>
      </c>
      <c r="E1322" s="80">
        <v>2000000</v>
      </c>
    </row>
    <row r="1323" spans="1:4" ht="12.75" customHeight="1">
      <c r="A1323" s="152">
        <v>20020149</v>
      </c>
      <c r="B1323" s="35" t="s">
        <v>469</v>
      </c>
      <c r="C1323" s="75"/>
      <c r="D1323" s="75">
        <v>3000000</v>
      </c>
    </row>
    <row r="1324" spans="1:5" ht="12.75" customHeight="1">
      <c r="A1324" s="152">
        <v>20030609</v>
      </c>
      <c r="B1324" s="35" t="s">
        <v>160</v>
      </c>
      <c r="C1324" s="75">
        <v>1500000</v>
      </c>
      <c r="D1324" s="75">
        <v>1500000</v>
      </c>
      <c r="E1324" s="80">
        <v>1500000</v>
      </c>
    </row>
    <row r="1325" spans="1:5" ht="12.75" customHeight="1">
      <c r="A1325" s="152">
        <v>20043187</v>
      </c>
      <c r="B1325" s="35" t="s">
        <v>172</v>
      </c>
      <c r="C1325" s="75">
        <v>1500000</v>
      </c>
      <c r="D1325" s="75">
        <v>1500000</v>
      </c>
      <c r="E1325" s="80">
        <v>1500000</v>
      </c>
    </row>
    <row r="1326" spans="1:5" ht="12.75" customHeight="1">
      <c r="A1326" s="152">
        <v>20050042</v>
      </c>
      <c r="B1326" s="35" t="s">
        <v>173</v>
      </c>
      <c r="C1326" s="75">
        <v>300000</v>
      </c>
      <c r="D1326" s="75">
        <v>300000</v>
      </c>
      <c r="E1326" s="80">
        <v>300000</v>
      </c>
    </row>
    <row r="1327" spans="1:5" ht="12.75" customHeight="1">
      <c r="A1327" s="152">
        <v>20050286</v>
      </c>
      <c r="B1327" s="35" t="s">
        <v>67</v>
      </c>
      <c r="C1327" s="75"/>
      <c r="D1327" s="75">
        <v>110000000</v>
      </c>
      <c r="E1327" s="80">
        <v>110000000</v>
      </c>
    </row>
    <row r="1328" spans="1:5" ht="12.75" customHeight="1">
      <c r="A1328" s="152">
        <v>20060019</v>
      </c>
      <c r="B1328" s="35" t="s">
        <v>185</v>
      </c>
      <c r="C1328" s="75">
        <v>2000000</v>
      </c>
      <c r="D1328" s="75">
        <v>2000000</v>
      </c>
      <c r="E1328" s="80">
        <v>2000000</v>
      </c>
    </row>
    <row r="1329" spans="1:5" ht="12.75" customHeight="1">
      <c r="A1329" s="152">
        <v>20060020</v>
      </c>
      <c r="B1329" s="35" t="s">
        <v>186</v>
      </c>
      <c r="C1329" s="75"/>
      <c r="D1329" s="75">
        <v>10000000</v>
      </c>
      <c r="E1329" s="80">
        <v>10000000</v>
      </c>
    </row>
    <row r="1330" spans="1:5" ht="12.75" customHeight="1">
      <c r="A1330" s="152">
        <v>20060229</v>
      </c>
      <c r="B1330" s="35" t="s">
        <v>199</v>
      </c>
      <c r="C1330" s="75">
        <v>27400000</v>
      </c>
      <c r="D1330" s="75">
        <v>16800000</v>
      </c>
      <c r="E1330" s="80">
        <v>79000000</v>
      </c>
    </row>
    <row r="1331" spans="1:5" ht="12.75" customHeight="1">
      <c r="A1331" s="152">
        <v>20060232</v>
      </c>
      <c r="B1331" s="35" t="s">
        <v>200</v>
      </c>
      <c r="C1331" s="75">
        <v>1000000</v>
      </c>
      <c r="D1331" s="75"/>
      <c r="E1331" s="80">
        <v>33750000</v>
      </c>
    </row>
    <row r="1332" spans="1:4" ht="12.75" customHeight="1">
      <c r="A1332" s="152">
        <v>20060234</v>
      </c>
      <c r="B1332" s="35" t="s">
        <v>477</v>
      </c>
      <c r="C1332" s="75"/>
      <c r="D1332" s="75">
        <v>2000000</v>
      </c>
    </row>
    <row r="1333" spans="1:5" ht="12.75" customHeight="1">
      <c r="A1333" s="152">
        <v>20060237</v>
      </c>
      <c r="B1333" s="35" t="s">
        <v>20</v>
      </c>
      <c r="C1333" s="75">
        <v>6000000</v>
      </c>
      <c r="D1333" s="75">
        <v>6000000</v>
      </c>
      <c r="E1333" s="80">
        <v>6000000</v>
      </c>
    </row>
    <row r="1334" spans="1:5" ht="12.75" customHeight="1">
      <c r="A1334" s="152">
        <v>20060286</v>
      </c>
      <c r="B1334" s="35" t="s">
        <v>202</v>
      </c>
      <c r="C1334" s="75">
        <v>1000000</v>
      </c>
      <c r="D1334" s="75">
        <v>1000000</v>
      </c>
      <c r="E1334" s="80">
        <v>1000000</v>
      </c>
    </row>
    <row r="1335" spans="1:8" s="150" customFormat="1" ht="12.75" customHeight="1">
      <c r="A1335" s="151">
        <v>20070137</v>
      </c>
      <c r="B1335" s="146" t="s">
        <v>204</v>
      </c>
      <c r="C1335" s="147">
        <v>10000000</v>
      </c>
      <c r="D1335" s="147">
        <v>10000000</v>
      </c>
      <c r="E1335" s="156">
        <v>8500000</v>
      </c>
      <c r="F1335" s="148"/>
      <c r="G1335" s="149"/>
      <c r="H1335" s="149"/>
    </row>
    <row r="1336" spans="1:5" ht="12.75" customHeight="1">
      <c r="A1336" s="152">
        <v>20070246</v>
      </c>
      <c r="B1336" s="35" t="s">
        <v>216</v>
      </c>
      <c r="C1336" s="75">
        <v>7500000</v>
      </c>
      <c r="D1336" s="75">
        <v>7500000</v>
      </c>
      <c r="E1336" s="80">
        <v>5000000</v>
      </c>
    </row>
    <row r="1337" spans="1:8" s="150" customFormat="1" ht="12.75" customHeight="1">
      <c r="A1337" s="151">
        <v>20090079</v>
      </c>
      <c r="B1337" s="146" t="s">
        <v>230</v>
      </c>
      <c r="C1337" s="147">
        <v>1000000</v>
      </c>
      <c r="D1337" s="147">
        <v>1000000</v>
      </c>
      <c r="E1337" s="156">
        <v>1000000</v>
      </c>
      <c r="F1337" s="148"/>
      <c r="G1337" s="149"/>
      <c r="H1337" s="149"/>
    </row>
    <row r="1338" spans="1:5" ht="12.75" customHeight="1">
      <c r="A1338" s="152">
        <v>20140009</v>
      </c>
      <c r="B1338" s="35" t="s">
        <v>255</v>
      </c>
      <c r="C1338" s="75">
        <v>3000000</v>
      </c>
      <c r="D1338" s="75">
        <v>3000000</v>
      </c>
      <c r="E1338" s="80">
        <v>3000000</v>
      </c>
    </row>
    <row r="1339" spans="1:5" ht="12.75" customHeight="1">
      <c r="A1339" s="152">
        <v>20162353</v>
      </c>
      <c r="B1339" s="35" t="s">
        <v>264</v>
      </c>
      <c r="C1339" s="75">
        <v>11040870</v>
      </c>
      <c r="D1339" s="75">
        <v>16096530</v>
      </c>
      <c r="E1339" s="80">
        <v>17851310</v>
      </c>
    </row>
    <row r="1340" spans="1:5" ht="12.75" customHeight="1">
      <c r="A1340" s="152">
        <v>20170127</v>
      </c>
      <c r="B1340" s="35" t="s">
        <v>288</v>
      </c>
      <c r="C1340" s="75">
        <v>3000000</v>
      </c>
      <c r="D1340" s="75">
        <v>3000000</v>
      </c>
      <c r="E1340" s="80">
        <v>1000000</v>
      </c>
    </row>
    <row r="1341" spans="1:8" s="150" customFormat="1" ht="12.75" customHeight="1">
      <c r="A1341" s="151">
        <v>20170129</v>
      </c>
      <c r="B1341" s="146" t="s">
        <v>290</v>
      </c>
      <c r="C1341" s="147">
        <v>10000000</v>
      </c>
      <c r="D1341" s="147">
        <v>8000000</v>
      </c>
      <c r="E1341" s="156">
        <v>5000000</v>
      </c>
      <c r="F1341" s="148"/>
      <c r="G1341" s="149"/>
      <c r="H1341" s="149"/>
    </row>
    <row r="1342" spans="1:5" ht="12.75" customHeight="1">
      <c r="A1342" s="152">
        <v>20182558</v>
      </c>
      <c r="B1342" s="35" t="s">
        <v>329</v>
      </c>
      <c r="C1342" s="75">
        <v>5000000</v>
      </c>
      <c r="D1342" s="75">
        <v>5000000</v>
      </c>
      <c r="E1342" s="80">
        <v>5000000</v>
      </c>
    </row>
    <row r="1343" spans="1:5" ht="12.75" customHeight="1">
      <c r="A1343" s="55">
        <v>20190148</v>
      </c>
      <c r="B1343" s="23" t="s">
        <v>360</v>
      </c>
      <c r="C1343" s="75">
        <v>600000</v>
      </c>
      <c r="D1343" s="75">
        <v>600000</v>
      </c>
      <c r="E1343" s="75">
        <v>600000</v>
      </c>
    </row>
    <row r="1344" spans="1:5" ht="12.75" customHeight="1">
      <c r="A1344" s="55">
        <v>20190052</v>
      </c>
      <c r="B1344" s="56" t="s">
        <v>343</v>
      </c>
      <c r="C1344" s="75">
        <v>10000000</v>
      </c>
      <c r="D1344" s="75"/>
      <c r="E1344" s="75"/>
    </row>
    <row r="1345" spans="1:5" ht="11.25">
      <c r="A1345" s="55">
        <v>20190153</v>
      </c>
      <c r="B1345" s="56" t="s">
        <v>364</v>
      </c>
      <c r="C1345" s="80">
        <v>600000</v>
      </c>
      <c r="D1345" s="80">
        <v>600000</v>
      </c>
      <c r="E1345" s="80">
        <v>600000</v>
      </c>
    </row>
    <row r="1346" spans="1:5" ht="12.75" customHeight="1">
      <c r="A1346" s="55">
        <v>20190177</v>
      </c>
      <c r="B1346" s="67" t="s">
        <v>383</v>
      </c>
      <c r="C1346" s="75">
        <v>21500000</v>
      </c>
      <c r="D1346" s="75"/>
      <c r="E1346" s="75"/>
    </row>
    <row r="1347" spans="1:5" ht="12.75" customHeight="1">
      <c r="A1347" s="152">
        <v>20190196</v>
      </c>
      <c r="B1347" s="35" t="s">
        <v>395</v>
      </c>
      <c r="C1347" s="75">
        <v>1000000</v>
      </c>
      <c r="D1347" s="75">
        <v>1000000</v>
      </c>
      <c r="E1347" s="80">
        <v>1000000</v>
      </c>
    </row>
    <row r="1348" spans="2:7" ht="12.75" customHeight="1">
      <c r="B1348" s="7"/>
      <c r="C1348" s="78"/>
      <c r="D1348" s="78"/>
      <c r="E1348" s="78"/>
      <c r="G1348" s="68"/>
    </row>
    <row r="1349" spans="3:5" ht="12.75" customHeight="1">
      <c r="C1349" s="85">
        <f>SUM(C1316:C1348)</f>
        <v>163440870</v>
      </c>
      <c r="D1349" s="85">
        <f>SUM(D1316:D1348)</f>
        <v>248396530</v>
      </c>
      <c r="E1349" s="85">
        <f>SUM(E1316:E1348)</f>
        <v>333101310</v>
      </c>
    </row>
    <row r="1350" spans="3:5" ht="12.75" customHeight="1">
      <c r="C1350" s="85"/>
      <c r="D1350" s="85"/>
      <c r="E1350" s="85"/>
    </row>
    <row r="1351" spans="3:5" ht="12.75" customHeight="1">
      <c r="C1351" s="85"/>
      <c r="D1351" s="85"/>
      <c r="E1351" s="85"/>
    </row>
    <row r="1352" spans="3:5" ht="12.75" customHeight="1">
      <c r="C1352" s="77"/>
      <c r="D1352" s="77"/>
      <c r="E1352" s="77"/>
    </row>
    <row r="1353" spans="1:5" ht="12.75" customHeight="1">
      <c r="A1353" s="164"/>
      <c r="B1353" s="4" t="s">
        <v>4</v>
      </c>
      <c r="C1353" s="74">
        <f>+C1294+C1253+C1230+C1159+C1119+C1349+C1077+C1311+C1303+C1213</f>
        <v>1031405255</v>
      </c>
      <c r="D1353" s="74">
        <f>+D1294+D1253+D1230+D1159+D1119+D1349+D1077+D1311+D1303+D1213</f>
        <v>1058456302</v>
      </c>
      <c r="E1353" s="74">
        <f>+E1294+E1253+E1230+E1159+E1119+E1349+E1077+E1311+E1303+E1213</f>
        <v>1081785110</v>
      </c>
    </row>
    <row r="1354" spans="1:5" ht="12.75" customHeight="1">
      <c r="A1354" s="164"/>
      <c r="B1354" s="4"/>
      <c r="C1354" s="74"/>
      <c r="D1354" s="74"/>
      <c r="E1354" s="74"/>
    </row>
    <row r="1356" spans="2:5" ht="12.75" customHeight="1" thickBot="1">
      <c r="B1356" s="1" t="s">
        <v>37</v>
      </c>
      <c r="C1356" s="86">
        <f>C9+C24+C44+C63+C79+C96+C109+C124+C136+C151+C168+C189+C202+C221+C239+C256+C273+C289+C314+C328+C346+C370+C382+C397+C416+C431+C446+C461+C481+C493+C507+C528+C544+C559+C577+C594+C614+C634+C649+C674+C702+C718+C731+C754+C773+C788+C801+C820+C834+C853+C873+C887+C909+C933+C951+C967+C982+C995+C1010+C1035+C1353</f>
        <v>1767919009.33</v>
      </c>
      <c r="D1356" s="86">
        <f>D9+D24+D44+D63+D79+D96+D109+D124+D136+D151+D168+D189+D202+D221+D239+D256+D273+D289+D314+D328+D346+D370+D382+D397+D416+D431+D446+D461+D481+D493+D507+D528+D544+D559+D577+D594+D614+D634+D649+D674+D702+D718+D731+D754+D773+D788+D801+D820+D834+D853+D873+D887+D909+D933+D951+D967+D982+D995+D1010+D1035+D1353</f>
        <v>1727426090.69</v>
      </c>
      <c r="E1356" s="86">
        <f>E9+E24+E44+E63+E79+E96+E109+E124+E136+E151+E168+E189+E202+E221+E239+E256+E273+E289+E314+E328+E346+E370+E382+E397+E416+E431+E446+E461+E481+E493+E507+E528+E544+E559+E577+E594+E614+E634+E649+E674+E702+E718+E731+E754+E773+E788+E801+E820+E834+E853+E873+E887+E909+E933+E951+E967+E982+E995+E1010+E1035+E1353</f>
        <v>1634860309.3400002</v>
      </c>
    </row>
    <row r="1357" spans="2:5" ht="12.75" customHeight="1" thickTop="1">
      <c r="B1357" s="1"/>
      <c r="C1357" s="85"/>
      <c r="D1357" s="85"/>
      <c r="E1357" s="85"/>
    </row>
    <row r="1358" spans="2:5" ht="12.75" customHeight="1">
      <c r="B1358" s="1"/>
      <c r="C1358" s="85"/>
      <c r="D1358" s="85"/>
      <c r="E1358" s="85"/>
    </row>
    <row r="1359" spans="2:5" ht="12.75" customHeight="1" thickBot="1">
      <c r="B1359" s="1" t="s">
        <v>27</v>
      </c>
      <c r="C1359" s="86">
        <f>C16+C30+C48+C69+C85+C100+C129+C115+C142+C158+C175+C195+C211+C228+C248+C263+C281+C298+C321+C336+C356+C376+C389+C405+C423+C439+C454+C470+C487+C499+C515+C537+C551+C567+C584+C602+C624+C641+C656+C681+C710+C725+C742+C761+C779+C793+C807+C825+C841+C858+C878+C895+C917+C941+C959+C974+C988+C1002+C1017+C1043+C1353</f>
        <v>1828192869.7675</v>
      </c>
      <c r="D1359" s="86">
        <f>D16+D30+D48+D69+D85+D100+D129+D115+D142+D158+D175+D195+D211+D228+D248+D263+D281+D298+D321+D336+D356+D376+D389+D405+D423+D439+D454+D470+D487+D499+D515+D537+D551+D567+D584+D602+D624+D641+D656+D681+D710+D725+D742+D761+D779+D793+D807+D825+D841+D858+D878+D895+D917+D941+D959+D974+D988+D1002+D1017+D1043+D1353</f>
        <v>1758649750.69</v>
      </c>
      <c r="E1359" s="86">
        <f>E16+E30+E48+E69+E85+E100+E129+E115+E142+E158+E175+E195+E211+E228+E248+E263+E281+E298+E321+E336+E356+E376+E389+E405+E423+E439+E454+E470+E487+E499+E515+E537+E551+E567+E584+E602+E624+E641+E656+E681+E710+E725+E742+E761+E779+E793+E807+E825+E841+E858+E878+E895+E917+E941+E959+E974+E988+E1002+E1017+E1043+E1353</f>
        <v>1668197389.34</v>
      </c>
    </row>
    <row r="1360" spans="2:5" ht="12.75" customHeight="1" thickTop="1">
      <c r="B1360" s="1"/>
      <c r="C1360" s="85"/>
      <c r="D1360" s="85"/>
      <c r="E1360" s="85"/>
    </row>
    <row r="1361" spans="2:5" ht="12.75" customHeight="1" hidden="1">
      <c r="B1361" s="8"/>
      <c r="C1361" s="80">
        <v>1767919009</v>
      </c>
      <c r="D1361" s="80">
        <v>1727426090</v>
      </c>
      <c r="E1361" s="80">
        <v>1634860310</v>
      </c>
    </row>
    <row r="1362" spans="2:5" ht="12.75" customHeight="1" hidden="1">
      <c r="B1362" s="1"/>
      <c r="C1362" s="85">
        <f>C1356-C1361</f>
        <v>0.3299999237060547</v>
      </c>
      <c r="D1362" s="85">
        <f>D1356-D1361</f>
        <v>0.690000057220459</v>
      </c>
      <c r="E1362" s="85">
        <f>E1356-E1361</f>
        <v>-0.6599998474121094</v>
      </c>
    </row>
    <row r="1363" ht="12.75" customHeight="1" hidden="1">
      <c r="B1363" s="8"/>
    </row>
    <row r="1364" ht="12.75" customHeight="1" hidden="1">
      <c r="B1364" s="9" t="s">
        <v>33</v>
      </c>
    </row>
    <row r="1365" spans="2:5" ht="12.75" customHeight="1" hidden="1">
      <c r="B1365" s="49" t="s">
        <v>28</v>
      </c>
      <c r="C1365" s="80">
        <f>C1367-C873-C649-C136-C124-C109-C96-C79-C44-C24-C9</f>
        <v>691400114.3299999</v>
      </c>
      <c r="D1365" s="80">
        <f>D1367-D873-D649-D136-D124-D109-D96-D79-D44-D24-D9</f>
        <v>609789788.69</v>
      </c>
      <c r="E1365" s="80">
        <f>E1367-E873-E649-E136-E124-E109-E96-E79-E44-E24-E9</f>
        <v>506518059.34000015</v>
      </c>
    </row>
    <row r="1366" ht="12.75" customHeight="1" hidden="1"/>
    <row r="1367" spans="2:5" ht="12.75" customHeight="1" hidden="1">
      <c r="B1367" s="49" t="s">
        <v>29</v>
      </c>
      <c r="C1367" s="80">
        <f>C1356-C1353</f>
        <v>736513754.3299999</v>
      </c>
      <c r="D1367" s="80">
        <f>D1356-D1353</f>
        <v>668969788.69</v>
      </c>
      <c r="E1367" s="80">
        <f>E1356-E1353</f>
        <v>553075199.3400002</v>
      </c>
    </row>
    <row r="1368" spans="2:5" ht="12.75" customHeight="1" hidden="1">
      <c r="B1368" s="59" t="s">
        <v>30</v>
      </c>
      <c r="C1368" s="93">
        <f>C1365/C1367</f>
        <v>0.9387470502284924</v>
      </c>
      <c r="D1368" s="93">
        <f>D1365/D1367</f>
        <v>0.9115356164052066</v>
      </c>
      <c r="E1368" s="93">
        <f>E1365/E1367</f>
        <v>0.9158213203999059</v>
      </c>
    </row>
    <row r="1369" ht="12.75" customHeight="1" hidden="1"/>
    <row r="1370" ht="12.75" customHeight="1" hidden="1"/>
    <row r="1371" ht="12.75" customHeight="1" hidden="1">
      <c r="B1371" s="9" t="s">
        <v>34</v>
      </c>
    </row>
    <row r="1372" spans="2:5" ht="12.75" customHeight="1" hidden="1">
      <c r="B1372" s="49" t="s">
        <v>28</v>
      </c>
      <c r="C1372" s="80">
        <f>C1374-C878-C656-C142-C129-C115-C100-C85-C48-C30-C16</f>
        <v>732444418.7674999</v>
      </c>
      <c r="D1372" s="80">
        <f>D1374-D878-D656-D142-D129-D115-D100-D85-D48-D30-D16</f>
        <v>619789788.69</v>
      </c>
      <c r="E1372" s="80">
        <f>E1374-E878-E656-E142-E129-E115-E100-E85-E48-E30-E16</f>
        <v>522855139.3399999</v>
      </c>
    </row>
    <row r="1373" ht="12.75" customHeight="1" hidden="1"/>
    <row r="1374" spans="2:5" ht="12.75" customHeight="1" hidden="1">
      <c r="B1374" s="49" t="s">
        <v>29</v>
      </c>
      <c r="C1374" s="80">
        <f>C1359-C1353</f>
        <v>796787614.7674999</v>
      </c>
      <c r="D1374" s="80">
        <f>D1359-D1353</f>
        <v>700193448.69</v>
      </c>
      <c r="E1374" s="80">
        <f>E1359-E1353</f>
        <v>586412279.3399999</v>
      </c>
    </row>
    <row r="1375" spans="2:5" ht="12.75" customHeight="1" hidden="1">
      <c r="B1375" s="59" t="s">
        <v>30</v>
      </c>
      <c r="C1375" s="93">
        <f>C1372/C1374</f>
        <v>0.9192467417822814</v>
      </c>
      <c r="D1375" s="93">
        <f>D1372/D1374</f>
        <v>0.8851693626233891</v>
      </c>
      <c r="E1375" s="93">
        <f>E1372/E1374</f>
        <v>0.8916169694271532</v>
      </c>
    </row>
    <row r="1376" ht="12.75" customHeight="1" hidden="1">
      <c r="C1376" s="85"/>
    </row>
    <row r="1377" ht="12.75" customHeight="1" hidden="1">
      <c r="B1377" s="59"/>
    </row>
    <row r="1378" spans="2:5" ht="12.75" customHeight="1" hidden="1">
      <c r="B1378" s="104" t="s">
        <v>3</v>
      </c>
      <c r="C1378" s="116"/>
      <c r="D1378" s="116"/>
      <c r="E1378" s="116"/>
    </row>
    <row r="1379" spans="2:5" ht="12.75" customHeight="1" hidden="1">
      <c r="B1379" s="117"/>
      <c r="C1379" s="174"/>
      <c r="D1379" s="174"/>
      <c r="E1379" s="174"/>
    </row>
    <row r="1380" spans="2:6" ht="22.5" hidden="1">
      <c r="B1380" s="100" t="s">
        <v>8</v>
      </c>
      <c r="C1380" s="100" t="s">
        <v>538</v>
      </c>
      <c r="D1380" s="100" t="s">
        <v>537</v>
      </c>
      <c r="E1380" s="100" t="s">
        <v>539</v>
      </c>
      <c r="F1380" s="109" t="s">
        <v>17</v>
      </c>
    </row>
    <row r="1381" spans="3:5" ht="12.75" customHeight="1" hidden="1">
      <c r="C1381" s="103"/>
      <c r="D1381" s="103"/>
      <c r="E1381" s="103"/>
    </row>
    <row r="1382" spans="2:5" ht="12.75" customHeight="1" hidden="1">
      <c r="B1382" s="118">
        <v>4</v>
      </c>
      <c r="C1382" s="119"/>
      <c r="D1382" s="119"/>
      <c r="E1382" s="119"/>
    </row>
    <row r="1383" spans="2:5" ht="12.75" customHeight="1" hidden="1">
      <c r="B1383" s="118">
        <v>16</v>
      </c>
      <c r="C1383" s="119"/>
      <c r="D1383" s="119"/>
      <c r="E1383" s="119"/>
    </row>
    <row r="1384" spans="2:5" ht="12.75" customHeight="1" hidden="1">
      <c r="B1384" s="118">
        <v>20</v>
      </c>
      <c r="C1384" s="119"/>
      <c r="D1384" s="119"/>
      <c r="E1384" s="119"/>
    </row>
    <row r="1385" spans="2:5" ht="12.75" customHeight="1" hidden="1">
      <c r="B1385" s="118">
        <v>24</v>
      </c>
      <c r="C1385" s="119"/>
      <c r="D1385" s="119"/>
      <c r="E1385" s="119"/>
    </row>
    <row r="1386" spans="2:5" ht="12.75" customHeight="1" hidden="1">
      <c r="B1386" s="118">
        <v>26</v>
      </c>
      <c r="C1386" s="119"/>
      <c r="D1386" s="119"/>
      <c r="E1386" s="119"/>
    </row>
    <row r="1387" spans="2:5" ht="12.75" customHeight="1" hidden="1">
      <c r="B1387" s="118">
        <v>27</v>
      </c>
      <c r="C1387" s="119"/>
      <c r="D1387" s="119"/>
      <c r="E1387" s="119"/>
    </row>
    <row r="1388" spans="2:5" ht="12.75" customHeight="1" hidden="1">
      <c r="B1388" s="118">
        <v>31</v>
      </c>
      <c r="C1388" s="119"/>
      <c r="D1388" s="119"/>
      <c r="E1388" s="119"/>
    </row>
    <row r="1389" spans="2:5" ht="12.75" customHeight="1" hidden="1">
      <c r="B1389" s="118">
        <v>32</v>
      </c>
      <c r="C1389" s="119"/>
      <c r="D1389" s="119"/>
      <c r="E1389" s="119"/>
    </row>
    <row r="1390" spans="2:5" ht="12.75" customHeight="1" hidden="1">
      <c r="B1390" s="118">
        <v>33</v>
      </c>
      <c r="C1390" s="119"/>
      <c r="D1390" s="119"/>
      <c r="E1390" s="119"/>
    </row>
    <row r="1391" spans="2:5" ht="12.75" customHeight="1" hidden="1">
      <c r="B1391" s="118">
        <v>37</v>
      </c>
      <c r="C1391" s="119"/>
      <c r="D1391" s="119"/>
      <c r="E1391" s="119"/>
    </row>
    <row r="1392" spans="2:5" ht="12.75" customHeight="1" hidden="1">
      <c r="B1392" s="118">
        <v>40</v>
      </c>
      <c r="C1392" s="119"/>
      <c r="D1392" s="119"/>
      <c r="E1392" s="119"/>
    </row>
    <row r="1393" spans="2:5" ht="12.75" customHeight="1" hidden="1">
      <c r="B1393" s="118">
        <v>41</v>
      </c>
      <c r="C1393" s="119"/>
      <c r="D1393" s="119"/>
      <c r="E1393" s="119"/>
    </row>
    <row r="1394" spans="2:5" ht="12.75" customHeight="1" hidden="1">
      <c r="B1394" s="118">
        <v>49</v>
      </c>
      <c r="C1394" s="119"/>
      <c r="D1394" s="119"/>
      <c r="E1394" s="119"/>
    </row>
    <row r="1395" spans="2:5" ht="12.75" customHeight="1" hidden="1">
      <c r="B1395" s="118">
        <v>50</v>
      </c>
      <c r="C1395" s="119"/>
      <c r="D1395" s="119"/>
      <c r="E1395" s="119"/>
    </row>
    <row r="1396" spans="2:5" ht="12.75" customHeight="1" hidden="1">
      <c r="B1396" s="118">
        <v>53</v>
      </c>
      <c r="C1396" s="119"/>
      <c r="D1396" s="119"/>
      <c r="E1396" s="119"/>
    </row>
    <row r="1397" spans="2:5" ht="12.75" customHeight="1" hidden="1">
      <c r="B1397" s="118">
        <v>54</v>
      </c>
      <c r="C1397" s="119"/>
      <c r="D1397" s="119"/>
      <c r="E1397" s="119"/>
    </row>
    <row r="1398" spans="2:5" ht="12.75" customHeight="1" hidden="1">
      <c r="B1398" s="118">
        <v>55</v>
      </c>
      <c r="C1398" s="119"/>
      <c r="D1398" s="119"/>
      <c r="E1398" s="119"/>
    </row>
    <row r="1399" spans="2:5" ht="12.75" customHeight="1" hidden="1">
      <c r="B1399" s="118">
        <v>56</v>
      </c>
      <c r="C1399" s="119"/>
      <c r="D1399" s="119"/>
      <c r="E1399" s="119"/>
    </row>
    <row r="1400" spans="2:5" ht="12.75" customHeight="1" hidden="1">
      <c r="B1400" s="118">
        <v>58</v>
      </c>
      <c r="C1400" s="119"/>
      <c r="D1400" s="119"/>
      <c r="E1400" s="119"/>
    </row>
    <row r="1401" spans="2:5" ht="12.75" customHeight="1" hidden="1">
      <c r="B1401" s="118">
        <v>59</v>
      </c>
      <c r="C1401" s="119"/>
      <c r="D1401" s="119"/>
      <c r="E1401" s="119"/>
    </row>
    <row r="1402" spans="2:5" ht="12.75" customHeight="1" hidden="1">
      <c r="B1402" s="118">
        <v>60</v>
      </c>
      <c r="C1402" s="119"/>
      <c r="D1402" s="119"/>
      <c r="E1402" s="119"/>
    </row>
    <row r="1403" spans="2:5" ht="12.75" customHeight="1" hidden="1">
      <c r="B1403" s="118"/>
      <c r="C1403" s="119"/>
      <c r="D1403" s="119"/>
      <c r="E1403" s="119"/>
    </row>
    <row r="1404" spans="2:5" ht="12.75" customHeight="1" hidden="1" thickBot="1">
      <c r="B1404" s="119"/>
      <c r="C1404" s="120">
        <f>SUM(C1382:C1402)</f>
        <v>0</v>
      </c>
      <c r="D1404" s="120">
        <f>SUM(D1382:D1398)</f>
        <v>0</v>
      </c>
      <c r="E1404" s="120">
        <f>SUM(E1382:E1398)</f>
        <v>0</v>
      </c>
    </row>
    <row r="1405" ht="12.75" customHeight="1" hidden="1" thickTop="1"/>
    <row r="1406" ht="12.75" customHeight="1" hidden="1"/>
    <row r="1407" ht="12.75" customHeight="1" hidden="1"/>
    <row r="1408" ht="12.75" customHeight="1" hidden="1">
      <c r="B1408" s="59" t="s">
        <v>36</v>
      </c>
    </row>
    <row r="1409" ht="12.75" customHeight="1" hidden="1"/>
    <row r="1410" spans="1:6" ht="12.75" customHeight="1" hidden="1">
      <c r="A1410" s="159">
        <v>1</v>
      </c>
      <c r="B1410" s="49">
        <f>C16</f>
        <v>3804545</v>
      </c>
      <c r="C1410" s="80">
        <v>21</v>
      </c>
      <c r="D1410" s="80">
        <f>C356</f>
        <v>4222230</v>
      </c>
      <c r="E1410" s="80">
        <v>41</v>
      </c>
      <c r="F1410" s="14">
        <f>C710</f>
        <v>88198812.33</v>
      </c>
    </row>
    <row r="1411" spans="1:6" ht="12.75" customHeight="1" hidden="1">
      <c r="A1411" s="159">
        <v>2</v>
      </c>
      <c r="B1411" s="49">
        <f>C30</f>
        <v>11250000</v>
      </c>
      <c r="C1411" s="80">
        <v>22</v>
      </c>
      <c r="D1411" s="80">
        <f>C376</f>
        <v>32202470</v>
      </c>
      <c r="E1411" s="80">
        <v>42</v>
      </c>
      <c r="F1411" s="14">
        <f>C725</f>
        <v>7700000</v>
      </c>
    </row>
    <row r="1412" spans="1:6" ht="12.75" customHeight="1" hidden="1">
      <c r="A1412" s="159">
        <v>3</v>
      </c>
      <c r="B1412" s="49">
        <f>C48</f>
        <v>7154545</v>
      </c>
      <c r="C1412" s="80">
        <v>23</v>
      </c>
      <c r="D1412" s="80">
        <f>C389</f>
        <v>2100000</v>
      </c>
      <c r="E1412" s="80">
        <v>43</v>
      </c>
      <c r="F1412" s="14">
        <f>C742</f>
        <v>19100000</v>
      </c>
    </row>
    <row r="1413" spans="1:6" ht="12.75" customHeight="1" hidden="1">
      <c r="A1413" s="159">
        <v>4</v>
      </c>
      <c r="B1413" s="49">
        <f>C69</f>
        <v>30531884</v>
      </c>
      <c r="C1413" s="80">
        <v>24</v>
      </c>
      <c r="D1413" s="80">
        <f>C405</f>
        <v>2822226</v>
      </c>
      <c r="E1413" s="80">
        <v>44</v>
      </c>
      <c r="F1413" s="14">
        <f>C761</f>
        <v>4954545</v>
      </c>
    </row>
    <row r="1414" spans="1:6" ht="12.75" customHeight="1" hidden="1">
      <c r="A1414" s="159">
        <v>5</v>
      </c>
      <c r="B1414" s="49">
        <f>C85</f>
        <v>19279556</v>
      </c>
      <c r="C1414" s="80">
        <v>25</v>
      </c>
      <c r="D1414" s="80">
        <f>C423</f>
        <v>3942474</v>
      </c>
      <c r="E1414" s="80">
        <v>45</v>
      </c>
      <c r="F1414" s="14">
        <f>C779</f>
        <v>47769684</v>
      </c>
    </row>
    <row r="1415" spans="1:6" ht="12.75" customHeight="1" hidden="1">
      <c r="A1415" s="159">
        <v>6</v>
      </c>
      <c r="B1415" s="49">
        <f>C100</f>
        <v>4554550</v>
      </c>
      <c r="C1415" s="80">
        <v>26</v>
      </c>
      <c r="D1415" s="80">
        <f>C439</f>
        <v>4750000</v>
      </c>
      <c r="E1415" s="80">
        <v>46</v>
      </c>
      <c r="F1415" s="14">
        <f>C793</f>
        <v>4733333.34</v>
      </c>
    </row>
    <row r="1416" spans="1:6" ht="12.75" customHeight="1" hidden="1">
      <c r="A1416" s="159">
        <v>7</v>
      </c>
      <c r="B1416" s="49">
        <f>C115</f>
        <v>1350000</v>
      </c>
      <c r="C1416" s="80">
        <v>27</v>
      </c>
      <c r="D1416" s="80">
        <f>C454</f>
        <v>4600000</v>
      </c>
      <c r="E1416" s="80">
        <v>47</v>
      </c>
      <c r="F1416" s="14">
        <f>C807</f>
        <v>3400000</v>
      </c>
    </row>
    <row r="1417" spans="1:6" ht="12.75" customHeight="1" hidden="1">
      <c r="A1417" s="159">
        <v>8</v>
      </c>
      <c r="B1417" s="49">
        <f>C129</f>
        <v>2500000</v>
      </c>
      <c r="C1417" s="80">
        <v>28</v>
      </c>
      <c r="D1417" s="80">
        <f>C470</f>
        <v>4500000</v>
      </c>
      <c r="E1417" s="80">
        <v>48</v>
      </c>
      <c r="F1417" s="14">
        <f>C825</f>
        <v>23105072.33</v>
      </c>
    </row>
    <row r="1418" spans="1:6" ht="12.75" customHeight="1" hidden="1">
      <c r="A1418" s="159">
        <v>9</v>
      </c>
      <c r="B1418" s="49">
        <f>C142</f>
        <v>3100000</v>
      </c>
      <c r="C1418" s="80">
        <v>29</v>
      </c>
      <c r="D1418" s="80">
        <f>C487</f>
        <v>34477368</v>
      </c>
      <c r="E1418" s="80">
        <v>49</v>
      </c>
      <c r="F1418" s="14">
        <f>C841</f>
        <v>6233333.33</v>
      </c>
    </row>
    <row r="1419" spans="1:6" ht="12.75" customHeight="1" hidden="1">
      <c r="A1419" s="159">
        <v>10</v>
      </c>
      <c r="B1419" s="49">
        <f>C158</f>
        <v>9850000</v>
      </c>
      <c r="C1419" s="80">
        <v>30</v>
      </c>
      <c r="D1419" s="80">
        <f>C499</f>
        <v>3100000</v>
      </c>
      <c r="E1419" s="80">
        <v>50</v>
      </c>
      <c r="F1419" s="14">
        <f>C858</f>
        <v>10883333.34</v>
      </c>
    </row>
    <row r="1420" spans="1:6" ht="12.75" customHeight="1" hidden="1">
      <c r="A1420" s="159">
        <v>11</v>
      </c>
      <c r="B1420" s="49">
        <f>C175</f>
        <v>16850000</v>
      </c>
      <c r="C1420" s="80">
        <v>31</v>
      </c>
      <c r="D1420" s="80">
        <f>C515</f>
        <v>5176000</v>
      </c>
      <c r="E1420" s="80">
        <v>51</v>
      </c>
      <c r="F1420" s="14">
        <f>C878</f>
        <v>10100000</v>
      </c>
    </row>
    <row r="1421" spans="1:6" ht="12.75" customHeight="1" hidden="1">
      <c r="A1421" s="159">
        <v>12</v>
      </c>
      <c r="B1421" s="49">
        <f>C195</f>
        <v>27696530</v>
      </c>
      <c r="C1421" s="80">
        <v>32</v>
      </c>
      <c r="D1421" s="80">
        <f>C537</f>
        <v>9350000</v>
      </c>
      <c r="E1421" s="80">
        <v>52</v>
      </c>
      <c r="F1421" s="14">
        <f>C895</f>
        <v>5554545</v>
      </c>
    </row>
    <row r="1422" spans="1:6" ht="12.75" customHeight="1" hidden="1">
      <c r="A1422" s="159">
        <v>13</v>
      </c>
      <c r="B1422" s="49">
        <f>C211</f>
        <v>21144304.4375</v>
      </c>
      <c r="C1422" s="80">
        <v>33</v>
      </c>
      <c r="D1422" s="80">
        <f>C551</f>
        <v>4600000</v>
      </c>
      <c r="E1422" s="80">
        <v>53</v>
      </c>
      <c r="F1422" s="14">
        <f>C917</f>
        <v>56366666</v>
      </c>
    </row>
    <row r="1423" spans="1:6" ht="12.75" customHeight="1" hidden="1">
      <c r="A1423" s="159">
        <v>14</v>
      </c>
      <c r="B1423" s="49">
        <f>C228</f>
        <v>7600000</v>
      </c>
      <c r="C1423" s="80">
        <v>34</v>
      </c>
      <c r="D1423" s="80">
        <f>C567</f>
        <v>5980000</v>
      </c>
      <c r="E1423" s="80">
        <v>54</v>
      </c>
      <c r="F1423" s="14">
        <f>C941</f>
        <v>40940580.66</v>
      </c>
    </row>
    <row r="1424" spans="1:6" ht="12.75" customHeight="1" hidden="1">
      <c r="A1424" s="159">
        <v>15</v>
      </c>
      <c r="B1424" s="49">
        <f>C248</f>
        <v>5556525</v>
      </c>
      <c r="C1424" s="80">
        <v>35</v>
      </c>
      <c r="D1424" s="80">
        <f>C584</f>
        <v>15700000</v>
      </c>
      <c r="E1424" s="80">
        <v>55</v>
      </c>
      <c r="F1424" s="14">
        <f>C959</f>
        <v>5980000</v>
      </c>
    </row>
    <row r="1425" spans="1:6" ht="12.75" customHeight="1" hidden="1">
      <c r="A1425" s="159">
        <v>16</v>
      </c>
      <c r="B1425" s="49">
        <f>C263</f>
        <v>9422220</v>
      </c>
      <c r="C1425" s="80">
        <v>36</v>
      </c>
      <c r="D1425" s="80">
        <f>C602</f>
        <v>8434545</v>
      </c>
      <c r="E1425" s="80">
        <v>56</v>
      </c>
      <c r="F1425" s="14">
        <f>C974</f>
        <v>6766666.67</v>
      </c>
    </row>
    <row r="1426" spans="1:6" ht="12.75" customHeight="1" hidden="1">
      <c r="A1426" s="159">
        <v>17</v>
      </c>
      <c r="B1426" s="49">
        <f>C281</f>
        <v>8822220</v>
      </c>
      <c r="C1426" s="80">
        <v>37</v>
      </c>
      <c r="D1426" s="80">
        <f>C624</f>
        <v>3554545</v>
      </c>
      <c r="E1426" s="80">
        <v>57</v>
      </c>
      <c r="F1426" s="14">
        <f>C988</f>
        <v>4750000</v>
      </c>
    </row>
    <row r="1427" spans="1:6" ht="12.75" customHeight="1" hidden="1">
      <c r="A1427" s="159">
        <v>18</v>
      </c>
      <c r="B1427" s="49">
        <f>C298</f>
        <v>3322220</v>
      </c>
      <c r="C1427" s="80">
        <v>38</v>
      </c>
      <c r="D1427" s="80">
        <f>C641</f>
        <v>3887878.33</v>
      </c>
      <c r="E1427" s="80">
        <v>58</v>
      </c>
      <c r="F1427" s="14">
        <f>C1002</f>
        <v>3100000</v>
      </c>
    </row>
    <row r="1428" spans="1:6" ht="12.75" customHeight="1" hidden="1">
      <c r="A1428" s="159">
        <v>19</v>
      </c>
      <c r="B1428" s="49">
        <f>C321</f>
        <v>26455897</v>
      </c>
      <c r="C1428" s="80">
        <v>39</v>
      </c>
      <c r="D1428" s="80">
        <f>C656</f>
        <v>1250000</v>
      </c>
      <c r="E1428" s="80">
        <v>59</v>
      </c>
      <c r="F1428" s="14">
        <f>C1017</f>
        <v>3600000</v>
      </c>
    </row>
    <row r="1429" spans="1:6" ht="12.75" customHeight="1" hidden="1">
      <c r="A1429" s="159">
        <v>20</v>
      </c>
      <c r="B1429" s="49">
        <f>C336</f>
        <v>1322220</v>
      </c>
      <c r="C1429" s="80">
        <v>40</v>
      </c>
      <c r="D1429" s="80">
        <f>C681</f>
        <v>14704545</v>
      </c>
      <c r="E1429" s="80">
        <v>60</v>
      </c>
      <c r="F1429" s="14">
        <f>C1043</f>
        <v>52629545</v>
      </c>
    </row>
    <row r="1430" ht="12.75" customHeight="1" hidden="1"/>
    <row r="1431" ht="12.75" customHeight="1" hidden="1"/>
  </sheetData>
  <sheetProtection/>
  <mergeCells count="72">
    <mergeCell ref="A250:F250"/>
    <mergeCell ref="A265:F265"/>
    <mergeCell ref="A283:F283"/>
    <mergeCell ref="A300:F300"/>
    <mergeCell ref="B1232:E1232"/>
    <mergeCell ref="B1215:E1215"/>
    <mergeCell ref="B1121:E1121"/>
    <mergeCell ref="A456:F456"/>
    <mergeCell ref="A323:F323"/>
    <mergeCell ref="A338:F338"/>
    <mergeCell ref="B1314:E1314"/>
    <mergeCell ref="A177:F177"/>
    <mergeCell ref="A197:F197"/>
    <mergeCell ref="A425:F425"/>
    <mergeCell ref="B1304:E1304"/>
    <mergeCell ref="A214:F214"/>
    <mergeCell ref="A230:F230"/>
    <mergeCell ref="A391:F391"/>
    <mergeCell ref="A407:F407"/>
    <mergeCell ref="A441:F441"/>
    <mergeCell ref="A1:F1"/>
    <mergeCell ref="A3:F3"/>
    <mergeCell ref="A18:F18"/>
    <mergeCell ref="A32:F32"/>
    <mergeCell ref="C1379:E1379"/>
    <mergeCell ref="B1296:E1296"/>
    <mergeCell ref="B1079:E1079"/>
    <mergeCell ref="B1055:E1055"/>
    <mergeCell ref="B1255:E1255"/>
    <mergeCell ref="B1161:E1161"/>
    <mergeCell ref="A117:F117"/>
    <mergeCell ref="A131:F131"/>
    <mergeCell ref="A144:F144"/>
    <mergeCell ref="A160:F160"/>
    <mergeCell ref="A50:F50"/>
    <mergeCell ref="A71:F71"/>
    <mergeCell ref="A87:F87"/>
    <mergeCell ref="A103:F103"/>
    <mergeCell ref="A358:F358"/>
    <mergeCell ref="A378:F378"/>
    <mergeCell ref="A539:F539"/>
    <mergeCell ref="A553:F553"/>
    <mergeCell ref="A569:F569"/>
    <mergeCell ref="A586:F586"/>
    <mergeCell ref="A473:F473"/>
    <mergeCell ref="A489:F489"/>
    <mergeCell ref="A501:F501"/>
    <mergeCell ref="A517:F517"/>
    <mergeCell ref="A683:F683"/>
    <mergeCell ref="A712:F712"/>
    <mergeCell ref="A727:F727"/>
    <mergeCell ref="A744:F744"/>
    <mergeCell ref="A604:F604"/>
    <mergeCell ref="A626:F626"/>
    <mergeCell ref="A643:F643"/>
    <mergeCell ref="A658:F658"/>
    <mergeCell ref="A827:F827"/>
    <mergeCell ref="A843:F843"/>
    <mergeCell ref="A976:F976"/>
    <mergeCell ref="A990:F990"/>
    <mergeCell ref="A763:F763"/>
    <mergeCell ref="A781:F781"/>
    <mergeCell ref="A795:F795"/>
    <mergeCell ref="A809:F809"/>
    <mergeCell ref="A1004:F1004"/>
    <mergeCell ref="A1019:F1019"/>
    <mergeCell ref="A860:F860"/>
    <mergeCell ref="A880:F880"/>
    <mergeCell ref="A897:F897"/>
    <mergeCell ref="A919:F919"/>
    <mergeCell ref="A943:F943"/>
    <mergeCell ref="A961:F961"/>
  </mergeCells>
  <printOptions gridLines="1" horizontalCentered="1"/>
  <pageMargins left="0" right="0" top="0.31496062992125984" bottom="0.1968503937007874" header="0.31496062992125984" footer="0.5118110236220472"/>
  <pageSetup firstPageNumber="1" useFirstPageNumber="1" horizontalDpi="600" verticalDpi="600" orientation="landscape" paperSize="9" scale="47" r:id="rId1"/>
  <headerFooter alignWithMargins="0">
    <oddFooter>&amp;R&amp;P</oddFooter>
  </headerFooter>
  <rowBreaks count="34" manualBreakCount="34">
    <brk id="70" max="5" man="1"/>
    <brk id="159" max="9" man="1"/>
    <brk id="196" max="9" man="1"/>
    <brk id="249" max="9" man="1"/>
    <brk id="282" max="9" man="1"/>
    <brk id="322" max="9" man="1"/>
    <brk id="357" max="9" man="1"/>
    <brk id="406" max="9" man="1"/>
    <brk id="455" max="9" man="1"/>
    <brk id="488" max="5" man="1"/>
    <brk id="538" max="9" man="1"/>
    <brk id="568" max="9" man="1"/>
    <brk id="585" max="9" man="1"/>
    <brk id="625" max="9" man="1"/>
    <brk id="657" max="9" man="1"/>
    <brk id="682" max="5" man="1"/>
    <brk id="711" max="9" man="1"/>
    <brk id="743" max="9" man="1"/>
    <brk id="780" max="9" man="1"/>
    <brk id="808" max="9" man="1"/>
    <brk id="842" max="9" man="1"/>
    <brk id="879" max="9" man="1"/>
    <brk id="918" max="9" man="1"/>
    <brk id="960" max="9" man="1"/>
    <brk id="989" max="9" man="1"/>
    <brk id="1018" max="5" man="1"/>
    <brk id="1044" max="9" man="1"/>
    <brk id="1054" max="9" man="1"/>
    <brk id="1078" max="9" man="1"/>
    <brk id="1160" max="9" man="1"/>
    <brk id="1254" max="9" man="1"/>
    <brk id="1313" max="9" man="1"/>
    <brk id="1362" max="9" man="1"/>
    <brk id="1406" max="9" man="1"/>
  </rowBreaks>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G23" sqref="G23"/>
    </sheetView>
  </sheetViews>
  <sheetFormatPr defaultColWidth="9.140625" defaultRowHeight="12.75"/>
  <cols>
    <col min="3" max="3" width="25.140625" style="0" customWidth="1"/>
    <col min="4" max="4" width="11.28125" style="0" bestFit="1" customWidth="1"/>
    <col min="5" max="6" width="9.57421875" style="0" bestFit="1" customWidth="1"/>
  </cols>
  <sheetData>
    <row r="1" spans="1:6" ht="33.75">
      <c r="A1" s="45" t="s">
        <v>8</v>
      </c>
      <c r="B1" s="45" t="s">
        <v>9</v>
      </c>
      <c r="C1" s="45" t="s">
        <v>10</v>
      </c>
      <c r="D1" s="36" t="s">
        <v>25</v>
      </c>
      <c r="E1" s="36" t="s">
        <v>12</v>
      </c>
      <c r="F1" s="36" t="s">
        <v>13</v>
      </c>
    </row>
    <row r="3" spans="1:6" ht="12.75">
      <c r="A3" s="32">
        <v>53</v>
      </c>
      <c r="B3" s="51">
        <v>20060081</v>
      </c>
      <c r="C3" s="52" t="s">
        <v>68</v>
      </c>
      <c r="D3" s="75">
        <v>2000000</v>
      </c>
      <c r="E3" s="75">
        <v>10000000</v>
      </c>
      <c r="F3" s="75">
        <v>10000000</v>
      </c>
    </row>
    <row r="4" spans="1:6" ht="12.75">
      <c r="A4" s="32">
        <v>56</v>
      </c>
      <c r="B4" s="51">
        <v>20060081</v>
      </c>
      <c r="C4" s="52" t="s">
        <v>68</v>
      </c>
      <c r="D4" s="75">
        <v>4000000</v>
      </c>
      <c r="E4" s="75">
        <v>20000000</v>
      </c>
      <c r="F4" s="75">
        <v>20000000</v>
      </c>
    </row>
    <row r="5" spans="1:6" ht="12.75">
      <c r="A5" s="32">
        <v>60</v>
      </c>
      <c r="B5" s="51">
        <v>20060081</v>
      </c>
      <c r="C5" s="52" t="s">
        <v>68</v>
      </c>
      <c r="D5" s="75">
        <v>4000000</v>
      </c>
      <c r="E5" s="75">
        <v>20000000</v>
      </c>
      <c r="F5" s="75">
        <v>20000000</v>
      </c>
    </row>
    <row r="7" spans="4:6" ht="13.5" thickBot="1">
      <c r="D7" s="46">
        <f>SUM(D3:D6)</f>
        <v>10000000</v>
      </c>
      <c r="E7" s="46">
        <f>SUM(E3:E6)</f>
        <v>50000000</v>
      </c>
      <c r="F7" s="46">
        <f>SUM(F3:F6)</f>
        <v>50000000</v>
      </c>
    </row>
    <row r="8" ht="13.5" thickTop="1"/>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
  <sheetViews>
    <sheetView zoomScalePageLayoutView="0" workbookViewId="0" topLeftCell="A1">
      <selection activeCell="I31" sqref="I31"/>
    </sheetView>
  </sheetViews>
  <sheetFormatPr defaultColWidth="9.140625" defaultRowHeight="12.75"/>
  <cols>
    <col min="3" max="3" width="34.8515625" style="0" customWidth="1"/>
    <col min="4" max="4" width="11.421875" style="0" bestFit="1" customWidth="1"/>
    <col min="5" max="5" width="9.7109375" style="0" bestFit="1" customWidth="1"/>
    <col min="6" max="6" width="10.421875" style="0" bestFit="1" customWidth="1"/>
  </cols>
  <sheetData>
    <row r="1" spans="1:6" ht="33.75">
      <c r="A1" s="45" t="s">
        <v>8</v>
      </c>
      <c r="B1" s="45" t="s">
        <v>9</v>
      </c>
      <c r="C1" s="45" t="s">
        <v>10</v>
      </c>
      <c r="D1" s="36" t="s">
        <v>25</v>
      </c>
      <c r="E1" s="36" t="s">
        <v>12</v>
      </c>
      <c r="F1" s="36" t="s">
        <v>13</v>
      </c>
    </row>
    <row r="3" spans="1:6" ht="12.75">
      <c r="A3" s="32">
        <v>56</v>
      </c>
      <c r="B3" s="88">
        <v>20060107</v>
      </c>
      <c r="C3" s="89" t="s">
        <v>14</v>
      </c>
      <c r="D3" s="80">
        <v>20000000</v>
      </c>
      <c r="E3" s="80">
        <v>25000000</v>
      </c>
      <c r="F3" s="80">
        <v>50000000</v>
      </c>
    </row>
    <row r="4" spans="1:6" ht="12.75">
      <c r="A4" s="32">
        <v>60</v>
      </c>
      <c r="B4" s="88">
        <v>20060107</v>
      </c>
      <c r="C4" s="89" t="s">
        <v>14</v>
      </c>
      <c r="D4" s="80">
        <v>20000000</v>
      </c>
      <c r="E4" s="80">
        <v>25000000</v>
      </c>
      <c r="F4" s="80">
        <v>50000000</v>
      </c>
    </row>
    <row r="6" spans="4:6" ht="13.5" thickBot="1">
      <c r="D6" s="46">
        <f>SUM(D3:D5)</f>
        <v>40000000</v>
      </c>
      <c r="E6" s="46">
        <f>SUM(E3:E5)</f>
        <v>50000000</v>
      </c>
      <c r="F6" s="46">
        <f>SUM(F3:F5)</f>
        <v>100000000</v>
      </c>
    </row>
    <row r="7" ht="13.5" thickTop="1"/>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0"/>
  <sheetViews>
    <sheetView zoomScalePageLayoutView="0" workbookViewId="0" topLeftCell="A49">
      <selection activeCell="I70" sqref="I70"/>
    </sheetView>
  </sheetViews>
  <sheetFormatPr defaultColWidth="9.140625" defaultRowHeight="12.75"/>
  <cols>
    <col min="3" max="3" width="30.7109375" style="0" customWidth="1"/>
    <col min="4" max="4" width="10.28125" style="0" bestFit="1" customWidth="1"/>
    <col min="6" max="6" width="10.28125" style="0" bestFit="1" customWidth="1"/>
  </cols>
  <sheetData>
    <row r="1" spans="1:6" ht="33.75">
      <c r="A1" s="45" t="s">
        <v>8</v>
      </c>
      <c r="B1" s="45" t="s">
        <v>9</v>
      </c>
      <c r="C1" s="45" t="s">
        <v>10</v>
      </c>
      <c r="D1" s="36" t="s">
        <v>25</v>
      </c>
      <c r="E1" s="36" t="s">
        <v>12</v>
      </c>
      <c r="F1" s="36" t="s">
        <v>13</v>
      </c>
    </row>
    <row r="3" spans="1:6" ht="12.75" customHeight="1">
      <c r="A3" s="32">
        <v>4</v>
      </c>
      <c r="B3" s="18">
        <v>20100100</v>
      </c>
      <c r="C3" s="19" t="s">
        <v>55</v>
      </c>
      <c r="D3" s="37">
        <v>0</v>
      </c>
      <c r="E3" s="53">
        <v>180000</v>
      </c>
      <c r="F3" s="53">
        <v>180000</v>
      </c>
    </row>
    <row r="4" spans="1:6" ht="12.75" customHeight="1">
      <c r="A4" s="32">
        <v>10</v>
      </c>
      <c r="B4" s="18">
        <v>20100100</v>
      </c>
      <c r="C4" s="19" t="s">
        <v>55</v>
      </c>
      <c r="D4" s="37">
        <v>500000</v>
      </c>
      <c r="E4" s="53"/>
      <c r="F4" s="53"/>
    </row>
    <row r="5" spans="1:6" ht="12.75" customHeight="1">
      <c r="A5" s="32">
        <v>15</v>
      </c>
      <c r="B5" s="18">
        <v>20100100</v>
      </c>
      <c r="C5" s="19" t="s">
        <v>55</v>
      </c>
      <c r="D5" s="37">
        <v>0</v>
      </c>
      <c r="E5" s="53">
        <v>180000</v>
      </c>
      <c r="F5" s="53">
        <v>180000</v>
      </c>
    </row>
    <row r="6" spans="1:6" ht="12.75" customHeight="1">
      <c r="A6" s="32">
        <v>16</v>
      </c>
      <c r="B6" s="18">
        <v>20100100</v>
      </c>
      <c r="C6" s="19" t="s">
        <v>55</v>
      </c>
      <c r="D6" s="37">
        <v>0</v>
      </c>
      <c r="E6" s="53">
        <v>180000</v>
      </c>
      <c r="F6" s="53">
        <v>180000</v>
      </c>
    </row>
    <row r="7" spans="1:6" ht="12.75" customHeight="1">
      <c r="A7" s="32">
        <v>17</v>
      </c>
      <c r="B7" s="18">
        <v>20100100</v>
      </c>
      <c r="C7" s="19" t="s">
        <v>55</v>
      </c>
      <c r="D7" s="37">
        <v>400000</v>
      </c>
      <c r="E7" s="37">
        <v>0</v>
      </c>
      <c r="F7" s="37">
        <v>0</v>
      </c>
    </row>
    <row r="8" spans="1:6" ht="12.75" customHeight="1">
      <c r="A8" s="32">
        <v>18</v>
      </c>
      <c r="B8" s="18">
        <v>20100100</v>
      </c>
      <c r="C8" s="19" t="s">
        <v>55</v>
      </c>
      <c r="D8" s="37">
        <v>0</v>
      </c>
      <c r="E8" s="53">
        <v>180000</v>
      </c>
      <c r="F8" s="53">
        <v>180000</v>
      </c>
    </row>
    <row r="9" spans="1:6" ht="12.75" customHeight="1">
      <c r="A9" s="32">
        <v>22</v>
      </c>
      <c r="B9" s="18">
        <v>20100100</v>
      </c>
      <c r="C9" s="19" t="s">
        <v>55</v>
      </c>
      <c r="D9" s="37">
        <v>0</v>
      </c>
      <c r="E9" s="53">
        <v>180000</v>
      </c>
      <c r="F9" s="53">
        <v>180000</v>
      </c>
    </row>
    <row r="10" spans="1:6" ht="12.75" customHeight="1">
      <c r="A10" s="32">
        <v>29</v>
      </c>
      <c r="B10" s="18">
        <v>20100100</v>
      </c>
      <c r="C10" s="19" t="s">
        <v>55</v>
      </c>
      <c r="D10" s="37">
        <v>400000</v>
      </c>
      <c r="E10" s="37">
        <v>0</v>
      </c>
      <c r="F10" s="37">
        <v>0</v>
      </c>
    </row>
    <row r="11" spans="1:6" ht="12.75" customHeight="1">
      <c r="A11" s="32">
        <v>30</v>
      </c>
      <c r="B11" s="18">
        <v>20100100</v>
      </c>
      <c r="C11" s="19" t="s">
        <v>55</v>
      </c>
      <c r="D11" s="37">
        <v>400000</v>
      </c>
      <c r="E11" s="37">
        <v>0</v>
      </c>
      <c r="F11" s="37">
        <v>0</v>
      </c>
    </row>
    <row r="12" spans="1:6" ht="12.75" customHeight="1">
      <c r="A12" s="32">
        <v>31</v>
      </c>
      <c r="B12" s="18">
        <v>20100100</v>
      </c>
      <c r="C12" s="19" t="s">
        <v>55</v>
      </c>
      <c r="D12" s="37">
        <v>0</v>
      </c>
      <c r="E12" s="53">
        <v>180000</v>
      </c>
      <c r="F12" s="53">
        <v>180000</v>
      </c>
    </row>
    <row r="13" spans="1:6" ht="12.75" customHeight="1">
      <c r="A13" s="32">
        <v>32</v>
      </c>
      <c r="B13" s="18">
        <v>20100100</v>
      </c>
      <c r="C13" s="19" t="s">
        <v>55</v>
      </c>
      <c r="D13" s="37">
        <v>0</v>
      </c>
      <c r="E13" s="53">
        <v>180000</v>
      </c>
      <c r="F13" s="53">
        <v>180000</v>
      </c>
    </row>
    <row r="14" spans="1:6" ht="12.75" customHeight="1">
      <c r="A14" s="32">
        <v>40</v>
      </c>
      <c r="B14" s="18">
        <v>20100100</v>
      </c>
      <c r="C14" s="19" t="s">
        <v>55</v>
      </c>
      <c r="D14" s="37">
        <v>0</v>
      </c>
      <c r="E14" s="53">
        <v>180000</v>
      </c>
      <c r="F14" s="53">
        <v>180000</v>
      </c>
    </row>
    <row r="15" spans="1:6" ht="12.75" customHeight="1">
      <c r="A15" s="32">
        <v>41</v>
      </c>
      <c r="B15" s="18">
        <v>20100100</v>
      </c>
      <c r="C15" s="19" t="s">
        <v>55</v>
      </c>
      <c r="D15" s="37">
        <v>400000</v>
      </c>
      <c r="E15" s="37">
        <v>0</v>
      </c>
      <c r="F15" s="37">
        <v>0</v>
      </c>
    </row>
    <row r="16" spans="1:6" ht="12.75" customHeight="1">
      <c r="A16" s="32">
        <v>45</v>
      </c>
      <c r="B16" s="18">
        <v>20100100</v>
      </c>
      <c r="C16" s="19" t="s">
        <v>55</v>
      </c>
      <c r="D16" s="37">
        <v>0</v>
      </c>
      <c r="E16" s="53">
        <v>180000</v>
      </c>
      <c r="F16" s="53">
        <v>180000</v>
      </c>
    </row>
    <row r="17" spans="1:6" ht="12.75" customHeight="1">
      <c r="A17" s="32">
        <v>56</v>
      </c>
      <c r="B17" s="18">
        <v>20100100</v>
      </c>
      <c r="C17" s="19" t="s">
        <v>55</v>
      </c>
      <c r="D17" s="37">
        <v>0</v>
      </c>
      <c r="E17" s="53">
        <v>180000</v>
      </c>
      <c r="F17" s="53">
        <v>180000</v>
      </c>
    </row>
    <row r="18" spans="1:6" ht="12.75" customHeight="1">
      <c r="A18" s="32">
        <v>57</v>
      </c>
      <c r="B18" s="18">
        <v>20100100</v>
      </c>
      <c r="C18" s="19" t="s">
        <v>55</v>
      </c>
      <c r="D18" s="37">
        <v>400000</v>
      </c>
      <c r="E18" s="37">
        <v>0</v>
      </c>
      <c r="F18" s="37">
        <v>0</v>
      </c>
    </row>
    <row r="19" spans="1:6" ht="12.75" customHeight="1">
      <c r="A19" s="32">
        <v>60</v>
      </c>
      <c r="B19" s="18">
        <v>20100100</v>
      </c>
      <c r="C19" s="19" t="s">
        <v>55</v>
      </c>
      <c r="D19" s="37">
        <v>0</v>
      </c>
      <c r="E19" s="37">
        <v>200000</v>
      </c>
      <c r="F19" s="37">
        <v>200000</v>
      </c>
    </row>
    <row r="21" spans="4:6" ht="13.5" thickBot="1">
      <c r="D21" s="46">
        <f>SUM(D3:D20)</f>
        <v>2500000</v>
      </c>
      <c r="E21" s="46">
        <f>SUM(E3:E20)</f>
        <v>2000000</v>
      </c>
      <c r="F21" s="46">
        <f>SUM(F3:F20)</f>
        <v>2000000</v>
      </c>
    </row>
    <row r="22" ht="13.5" thickTop="1"/>
    <row r="24" spans="1:6" ht="12.75">
      <c r="A24" s="32">
        <v>32</v>
      </c>
      <c r="B24" s="20">
        <v>20000203</v>
      </c>
      <c r="C24" s="23" t="s">
        <v>50</v>
      </c>
      <c r="D24" s="37">
        <v>750000</v>
      </c>
      <c r="E24" s="37">
        <v>1000000</v>
      </c>
      <c r="F24" s="37">
        <v>1000000</v>
      </c>
    </row>
    <row r="25" spans="1:6" ht="12.75">
      <c r="A25" s="32">
        <v>41</v>
      </c>
      <c r="B25" s="20">
        <v>20000203</v>
      </c>
      <c r="C25" s="23" t="s">
        <v>50</v>
      </c>
      <c r="D25" s="37">
        <v>750000</v>
      </c>
      <c r="E25" s="37">
        <v>1000000</v>
      </c>
      <c r="F25" s="37">
        <v>1000000</v>
      </c>
    </row>
    <row r="27" spans="4:6" ht="13.5" thickBot="1">
      <c r="D27" s="46">
        <f>SUM(D24:D26)</f>
        <v>1500000</v>
      </c>
      <c r="E27" s="46">
        <f>SUM(E24:E26)</f>
        <v>2000000</v>
      </c>
      <c r="F27" s="46">
        <f>SUM(F24:F26)</f>
        <v>2000000</v>
      </c>
    </row>
    <row r="28" ht="13.5" thickTop="1"/>
    <row r="30" spans="1:6" ht="12.75">
      <c r="A30" s="32">
        <v>1</v>
      </c>
      <c r="B30" s="18">
        <v>20010064</v>
      </c>
      <c r="C30" s="19" t="s">
        <v>51</v>
      </c>
      <c r="D30" s="37">
        <v>500000</v>
      </c>
      <c r="E30" s="37">
        <v>300000</v>
      </c>
      <c r="F30" s="37">
        <v>250000</v>
      </c>
    </row>
    <row r="31" spans="1:6" ht="12.75">
      <c r="A31" s="32">
        <v>2</v>
      </c>
      <c r="B31" s="18">
        <v>20010064</v>
      </c>
      <c r="C31" s="19" t="s">
        <v>51</v>
      </c>
      <c r="D31" s="37">
        <v>500000</v>
      </c>
      <c r="E31" s="37">
        <v>300000</v>
      </c>
      <c r="F31" s="37">
        <v>250000</v>
      </c>
    </row>
    <row r="32" spans="1:6" ht="12.75">
      <c r="A32" s="32">
        <v>5</v>
      </c>
      <c r="B32" s="18">
        <v>20010064</v>
      </c>
      <c r="C32" s="19" t="s">
        <v>51</v>
      </c>
      <c r="D32" s="37">
        <v>250000</v>
      </c>
      <c r="E32" s="54">
        <v>300000</v>
      </c>
      <c r="F32" s="54">
        <v>250000</v>
      </c>
    </row>
    <row r="33" spans="1:6" ht="12.75">
      <c r="A33" s="32">
        <v>60</v>
      </c>
      <c r="B33" s="18">
        <v>20010064</v>
      </c>
      <c r="C33" s="19" t="s">
        <v>51</v>
      </c>
      <c r="D33" s="37">
        <v>250000</v>
      </c>
      <c r="E33" s="54">
        <v>300000</v>
      </c>
      <c r="F33" s="54">
        <v>250000</v>
      </c>
    </row>
    <row r="35" spans="4:6" ht="13.5" thickBot="1">
      <c r="D35" s="46">
        <f>SUM(D30:D34)</f>
        <v>1500000</v>
      </c>
      <c r="E35" s="46">
        <f>SUM(E30:E34)</f>
        <v>1200000</v>
      </c>
      <c r="F35" s="46">
        <f>SUM(F30:F34)</f>
        <v>1000000</v>
      </c>
    </row>
    <row r="36" ht="13.5" thickTop="1"/>
    <row r="38" spans="1:6" ht="12.75">
      <c r="A38" s="32">
        <v>4</v>
      </c>
      <c r="B38" s="18">
        <v>20030421</v>
      </c>
      <c r="C38" s="19" t="s">
        <v>52</v>
      </c>
      <c r="D38" s="37">
        <v>166666</v>
      </c>
      <c r="E38" s="37">
        <v>166666</v>
      </c>
      <c r="F38" s="37">
        <v>166666</v>
      </c>
    </row>
    <row r="39" spans="1:6" ht="12.75">
      <c r="A39" s="32">
        <v>29</v>
      </c>
      <c r="B39" s="18">
        <v>20030421</v>
      </c>
      <c r="C39" s="19" t="s">
        <v>52</v>
      </c>
      <c r="D39" s="37">
        <v>166666</v>
      </c>
      <c r="E39" s="37">
        <v>166666</v>
      </c>
      <c r="F39" s="37">
        <v>166666</v>
      </c>
    </row>
    <row r="40" spans="1:6" ht="12.75">
      <c r="A40" s="32">
        <v>33</v>
      </c>
      <c r="B40" s="18">
        <v>20030421</v>
      </c>
      <c r="C40" s="19" t="s">
        <v>52</v>
      </c>
      <c r="D40" s="37">
        <v>166666</v>
      </c>
      <c r="E40" s="37">
        <v>166666</v>
      </c>
      <c r="F40" s="37">
        <v>166666</v>
      </c>
    </row>
    <row r="41" spans="1:6" ht="12.75">
      <c r="A41" s="32">
        <v>35</v>
      </c>
      <c r="B41" s="18">
        <v>20030421</v>
      </c>
      <c r="C41" s="19" t="s">
        <v>52</v>
      </c>
      <c r="D41" s="37">
        <v>166666</v>
      </c>
      <c r="E41" s="37">
        <v>166666</v>
      </c>
      <c r="F41" s="37">
        <v>166666</v>
      </c>
    </row>
    <row r="42" spans="1:6" ht="12.75">
      <c r="A42" s="32">
        <v>47</v>
      </c>
      <c r="B42" s="18">
        <v>20030421</v>
      </c>
      <c r="C42" s="19" t="s">
        <v>52</v>
      </c>
      <c r="D42" s="37">
        <v>166666</v>
      </c>
      <c r="E42" s="37">
        <v>166666</v>
      </c>
      <c r="F42" s="37">
        <v>166666</v>
      </c>
    </row>
    <row r="43" spans="1:6" ht="12.75">
      <c r="A43" s="32">
        <v>56</v>
      </c>
      <c r="B43" s="18">
        <v>20030421</v>
      </c>
      <c r="C43" s="19" t="s">
        <v>52</v>
      </c>
      <c r="D43" s="37">
        <v>166670</v>
      </c>
      <c r="E43" s="37">
        <v>166670</v>
      </c>
      <c r="F43" s="37">
        <v>166670</v>
      </c>
    </row>
    <row r="45" spans="4:6" ht="13.5" thickBot="1">
      <c r="D45" s="46">
        <f>SUM(D38:D44)</f>
        <v>1000000</v>
      </c>
      <c r="E45" s="46">
        <f>SUM(E38:E44)</f>
        <v>1000000</v>
      </c>
      <c r="F45" s="46">
        <f>SUM(F38:F44)</f>
        <v>1000000</v>
      </c>
    </row>
    <row r="46" ht="13.5" thickTop="1"/>
    <row r="49" spans="1:6" ht="12.75">
      <c r="A49" s="32">
        <v>13</v>
      </c>
      <c r="B49" s="18">
        <v>20100101</v>
      </c>
      <c r="C49" s="19" t="s">
        <v>53</v>
      </c>
      <c r="D49" s="37">
        <v>0</v>
      </c>
      <c r="E49" s="37">
        <v>0</v>
      </c>
      <c r="F49" s="37">
        <v>500000</v>
      </c>
    </row>
    <row r="50" spans="1:6" ht="12.75">
      <c r="A50" s="32">
        <v>29</v>
      </c>
      <c r="B50" s="18">
        <v>20100101</v>
      </c>
      <c r="C50" s="19" t="s">
        <v>53</v>
      </c>
      <c r="D50" s="37">
        <v>0</v>
      </c>
      <c r="E50" s="37">
        <v>0</v>
      </c>
      <c r="F50" s="37">
        <v>500000</v>
      </c>
    </row>
    <row r="51" spans="1:6" ht="12.75">
      <c r="A51" s="32">
        <v>35</v>
      </c>
      <c r="B51" s="18">
        <v>20100101</v>
      </c>
      <c r="C51" s="19" t="s">
        <v>53</v>
      </c>
      <c r="D51" s="37">
        <v>0</v>
      </c>
      <c r="E51" s="37">
        <v>1500000</v>
      </c>
      <c r="F51" s="37">
        <v>0</v>
      </c>
    </row>
    <row r="52" spans="1:6" ht="12.75">
      <c r="A52" s="32">
        <v>47</v>
      </c>
      <c r="B52" s="18">
        <v>20100101</v>
      </c>
      <c r="C52" s="19" t="s">
        <v>53</v>
      </c>
      <c r="D52" s="37">
        <v>500000</v>
      </c>
      <c r="E52" s="37">
        <v>0</v>
      </c>
      <c r="F52" s="37">
        <v>0</v>
      </c>
    </row>
    <row r="53" spans="1:6" ht="12.75">
      <c r="A53" s="32">
        <v>48</v>
      </c>
      <c r="B53" s="18">
        <v>20100101</v>
      </c>
      <c r="C53" s="19" t="s">
        <v>53</v>
      </c>
      <c r="D53" s="53">
        <v>0</v>
      </c>
      <c r="E53" s="37">
        <v>0</v>
      </c>
      <c r="F53" s="39">
        <v>1000000</v>
      </c>
    </row>
    <row r="54" spans="1:6" ht="12.75">
      <c r="A54" s="32">
        <v>49</v>
      </c>
      <c r="B54" s="18">
        <v>20100101</v>
      </c>
      <c r="C54" s="19" t="s">
        <v>53</v>
      </c>
      <c r="D54" s="53">
        <v>0</v>
      </c>
      <c r="E54" s="53">
        <v>0</v>
      </c>
      <c r="F54" s="39">
        <v>1000000</v>
      </c>
    </row>
    <row r="55" spans="1:6" ht="12.75">
      <c r="A55" s="32">
        <v>50</v>
      </c>
      <c r="B55" s="18">
        <v>20100101</v>
      </c>
      <c r="C55" s="19" t="s">
        <v>53</v>
      </c>
      <c r="D55" s="37">
        <v>0</v>
      </c>
      <c r="E55" s="37">
        <v>1000000</v>
      </c>
      <c r="F55" s="37">
        <v>0</v>
      </c>
    </row>
    <row r="56" spans="1:6" ht="12.75">
      <c r="A56" s="32">
        <v>56</v>
      </c>
      <c r="B56" s="18">
        <v>20100101</v>
      </c>
      <c r="C56" s="19" t="s">
        <v>53</v>
      </c>
      <c r="D56" s="37">
        <v>500000</v>
      </c>
      <c r="E56" s="50">
        <v>0</v>
      </c>
      <c r="F56" s="50">
        <v>0</v>
      </c>
    </row>
    <row r="58" spans="4:6" ht="13.5" thickBot="1">
      <c r="D58" s="46">
        <f>SUM(D49:D57)</f>
        <v>1000000</v>
      </c>
      <c r="E58" s="46">
        <f>SUM(E49:E57)</f>
        <v>2500000</v>
      </c>
      <c r="F58" s="46">
        <f>SUM(F49:F57)</f>
        <v>3000000</v>
      </c>
    </row>
    <row r="59" ht="13.5" thickTop="1"/>
    <row r="61" spans="1:6" ht="12.75" customHeight="1">
      <c r="A61" s="32">
        <v>4</v>
      </c>
      <c r="B61" s="18">
        <v>20010362</v>
      </c>
      <c r="C61" s="19" t="s">
        <v>54</v>
      </c>
      <c r="D61" s="37">
        <v>0</v>
      </c>
      <c r="E61" s="53">
        <v>180000</v>
      </c>
      <c r="F61" s="53">
        <v>180000</v>
      </c>
    </row>
    <row r="62" spans="1:6" ht="12.75" customHeight="1">
      <c r="A62" s="32">
        <v>15</v>
      </c>
      <c r="B62" s="18">
        <v>20010362</v>
      </c>
      <c r="C62" s="19" t="s">
        <v>54</v>
      </c>
      <c r="D62" s="37">
        <v>0</v>
      </c>
      <c r="E62" s="53">
        <v>180000</v>
      </c>
      <c r="F62" s="53">
        <v>180000</v>
      </c>
    </row>
    <row r="63" spans="1:6" ht="12.75" customHeight="1">
      <c r="A63" s="32">
        <v>16</v>
      </c>
      <c r="B63" s="18">
        <v>20010362</v>
      </c>
      <c r="C63" s="19" t="s">
        <v>54</v>
      </c>
      <c r="D63" s="37">
        <v>0</v>
      </c>
      <c r="E63" s="53">
        <v>180000</v>
      </c>
      <c r="F63" s="53">
        <v>180000</v>
      </c>
    </row>
    <row r="64" spans="1:6" ht="12.75" customHeight="1">
      <c r="A64" s="32">
        <v>17</v>
      </c>
      <c r="B64" s="18">
        <v>20010362</v>
      </c>
      <c r="C64" s="19" t="s">
        <v>54</v>
      </c>
      <c r="D64" s="37">
        <v>500000</v>
      </c>
      <c r="E64" s="37">
        <v>0</v>
      </c>
      <c r="F64" s="37">
        <v>0</v>
      </c>
    </row>
    <row r="65" spans="1:6" ht="12.75" customHeight="1">
      <c r="A65" s="32">
        <v>18</v>
      </c>
      <c r="B65" s="18">
        <v>20010362</v>
      </c>
      <c r="C65" s="19" t="s">
        <v>54</v>
      </c>
      <c r="D65" s="37">
        <v>0</v>
      </c>
      <c r="E65" s="53">
        <v>180000</v>
      </c>
      <c r="F65" s="53">
        <v>180000</v>
      </c>
    </row>
    <row r="66" spans="1:6" ht="12.75" customHeight="1">
      <c r="A66" s="32">
        <v>22</v>
      </c>
      <c r="B66" s="18">
        <v>20010362</v>
      </c>
      <c r="C66" s="19" t="s">
        <v>54</v>
      </c>
      <c r="D66" s="37">
        <v>0</v>
      </c>
      <c r="E66" s="53">
        <v>180000</v>
      </c>
      <c r="F66" s="53">
        <v>180000</v>
      </c>
    </row>
    <row r="67" spans="1:6" ht="12.75" customHeight="1">
      <c r="A67" s="32">
        <v>29</v>
      </c>
      <c r="B67" s="18">
        <v>20010362</v>
      </c>
      <c r="C67" s="19" t="s">
        <v>54</v>
      </c>
      <c r="D67" s="37">
        <v>500000</v>
      </c>
      <c r="E67" s="37">
        <v>0</v>
      </c>
      <c r="F67" s="37">
        <v>0</v>
      </c>
    </row>
    <row r="68" spans="1:6" ht="12.75" customHeight="1">
      <c r="A68" s="32">
        <v>30</v>
      </c>
      <c r="B68" s="18">
        <v>20010362</v>
      </c>
      <c r="C68" s="19" t="s">
        <v>54</v>
      </c>
      <c r="D68" s="37">
        <v>500000</v>
      </c>
      <c r="E68" s="37">
        <v>0</v>
      </c>
      <c r="F68" s="37">
        <v>0</v>
      </c>
    </row>
    <row r="69" spans="1:6" ht="12.75" customHeight="1">
      <c r="A69" s="32">
        <v>31</v>
      </c>
      <c r="B69" s="18">
        <v>20010362</v>
      </c>
      <c r="C69" s="19" t="s">
        <v>54</v>
      </c>
      <c r="D69" s="37">
        <v>0</v>
      </c>
      <c r="E69" s="53">
        <v>180000</v>
      </c>
      <c r="F69" s="53">
        <v>180000</v>
      </c>
    </row>
    <row r="70" spans="1:6" ht="12.75" customHeight="1">
      <c r="A70" s="32">
        <v>32</v>
      </c>
      <c r="B70" s="18">
        <v>20010362</v>
      </c>
      <c r="C70" s="19" t="s">
        <v>54</v>
      </c>
      <c r="D70" s="37">
        <v>0</v>
      </c>
      <c r="E70" s="53">
        <v>180000</v>
      </c>
      <c r="F70" s="53">
        <v>180000</v>
      </c>
    </row>
    <row r="71" spans="1:6" ht="12.75" customHeight="1">
      <c r="A71" s="32">
        <v>40</v>
      </c>
      <c r="B71" s="18">
        <v>20010362</v>
      </c>
      <c r="C71" s="19" t="s">
        <v>54</v>
      </c>
      <c r="D71" s="37">
        <v>0</v>
      </c>
      <c r="E71" s="53">
        <v>180000</v>
      </c>
      <c r="F71" s="53">
        <v>180000</v>
      </c>
    </row>
    <row r="72" spans="1:6" ht="12.75" customHeight="1">
      <c r="A72" s="32">
        <v>41</v>
      </c>
      <c r="B72" s="18">
        <v>20010362</v>
      </c>
      <c r="C72" s="19" t="s">
        <v>54</v>
      </c>
      <c r="D72" s="37">
        <v>500000</v>
      </c>
      <c r="E72" s="37">
        <v>0</v>
      </c>
      <c r="F72" s="37">
        <v>0</v>
      </c>
    </row>
    <row r="73" spans="1:6" ht="12.75" customHeight="1">
      <c r="A73" s="32">
        <v>45</v>
      </c>
      <c r="B73" s="18">
        <v>20010362</v>
      </c>
      <c r="C73" s="19" t="s">
        <v>54</v>
      </c>
      <c r="D73" s="37">
        <v>0</v>
      </c>
      <c r="E73" s="53">
        <v>180000</v>
      </c>
      <c r="F73" s="53">
        <v>180000</v>
      </c>
    </row>
    <row r="74" spans="1:6" ht="12.75" customHeight="1">
      <c r="A74" s="32">
        <v>56</v>
      </c>
      <c r="B74" s="18">
        <v>20010362</v>
      </c>
      <c r="C74" s="19" t="s">
        <v>54</v>
      </c>
      <c r="D74" s="37">
        <v>0</v>
      </c>
      <c r="E74" s="53">
        <v>180000</v>
      </c>
      <c r="F74" s="53">
        <v>180000</v>
      </c>
    </row>
    <row r="75" spans="1:6" ht="12.75" customHeight="1">
      <c r="A75" s="32">
        <v>57</v>
      </c>
      <c r="B75" s="18">
        <v>20010362</v>
      </c>
      <c r="C75" s="19" t="s">
        <v>54</v>
      </c>
      <c r="D75" s="37">
        <v>500000</v>
      </c>
      <c r="E75" s="37">
        <v>0</v>
      </c>
      <c r="F75" s="37">
        <v>0</v>
      </c>
    </row>
    <row r="76" spans="1:6" ht="12.75" customHeight="1">
      <c r="A76" s="32">
        <v>60</v>
      </c>
      <c r="B76" s="18">
        <v>20010362</v>
      </c>
      <c r="C76" s="19" t="s">
        <v>54</v>
      </c>
      <c r="D76" s="37">
        <v>0</v>
      </c>
      <c r="E76" s="37">
        <v>200000</v>
      </c>
      <c r="F76" s="37">
        <v>200000</v>
      </c>
    </row>
    <row r="78" spans="4:6" ht="13.5" thickBot="1">
      <c r="D78" s="46">
        <f>SUM(D61:D77)</f>
        <v>2500000</v>
      </c>
      <c r="E78" s="46">
        <f>SUM(E61:E77)</f>
        <v>2000000</v>
      </c>
      <c r="F78" s="46">
        <f>SUM(F61:F77)</f>
        <v>2000000</v>
      </c>
    </row>
    <row r="79" ht="13.5" thickTop="1"/>
    <row r="81" spans="1:6" ht="12.75" customHeight="1">
      <c r="A81" s="32">
        <v>9</v>
      </c>
      <c r="B81" s="18">
        <v>20000106</v>
      </c>
      <c r="C81" s="19" t="s">
        <v>60</v>
      </c>
      <c r="D81" s="37">
        <v>1600000</v>
      </c>
      <c r="E81" s="37">
        <v>63000</v>
      </c>
      <c r="F81" s="37">
        <v>63000</v>
      </c>
    </row>
    <row r="82" spans="1:6" ht="12.75" customHeight="1">
      <c r="A82" s="32">
        <v>13</v>
      </c>
      <c r="B82" s="18">
        <v>20000106</v>
      </c>
      <c r="C82" s="19" t="s">
        <v>60</v>
      </c>
      <c r="D82" s="37">
        <v>0</v>
      </c>
      <c r="E82" s="37">
        <v>63000</v>
      </c>
      <c r="F82" s="37">
        <v>63000</v>
      </c>
    </row>
    <row r="83" spans="1:6" ht="12.75" customHeight="1">
      <c r="A83" s="32">
        <v>14</v>
      </c>
      <c r="B83" s="18">
        <v>20000106</v>
      </c>
      <c r="C83" s="19" t="s">
        <v>60</v>
      </c>
      <c r="D83" s="37">
        <v>0</v>
      </c>
      <c r="E83" s="37">
        <v>63000</v>
      </c>
      <c r="F83" s="37">
        <v>63000</v>
      </c>
    </row>
    <row r="84" spans="1:6" ht="12.75" customHeight="1">
      <c r="A84" s="32">
        <v>16</v>
      </c>
      <c r="B84" s="18">
        <v>20000106</v>
      </c>
      <c r="C84" s="19" t="s">
        <v>60</v>
      </c>
      <c r="D84" s="53">
        <v>900000</v>
      </c>
      <c r="E84" s="37">
        <v>63000</v>
      </c>
      <c r="F84" s="37">
        <v>63000</v>
      </c>
    </row>
    <row r="85" spans="1:6" ht="12.75" customHeight="1">
      <c r="A85" s="32">
        <v>33</v>
      </c>
      <c r="B85" s="18">
        <v>20000106</v>
      </c>
      <c r="C85" s="19" t="s">
        <v>60</v>
      </c>
      <c r="D85" s="37">
        <v>0</v>
      </c>
      <c r="E85" s="37">
        <v>63000</v>
      </c>
      <c r="F85" s="37">
        <v>63000</v>
      </c>
    </row>
    <row r="86" spans="1:6" ht="12.75" customHeight="1">
      <c r="A86" s="32">
        <v>36</v>
      </c>
      <c r="B86" s="18">
        <v>20000106</v>
      </c>
      <c r="C86" s="19" t="s">
        <v>60</v>
      </c>
      <c r="D86" s="37">
        <v>0</v>
      </c>
      <c r="E86" s="37">
        <v>63000</v>
      </c>
      <c r="F86" s="37">
        <v>63000</v>
      </c>
    </row>
    <row r="87" spans="1:6" ht="12.75" customHeight="1">
      <c r="A87" s="32">
        <v>38</v>
      </c>
      <c r="B87" s="18">
        <v>20000106</v>
      </c>
      <c r="C87" s="19" t="s">
        <v>60</v>
      </c>
      <c r="D87" s="37">
        <v>0</v>
      </c>
      <c r="E87" s="37">
        <v>63000</v>
      </c>
      <c r="F87" s="37">
        <v>63000</v>
      </c>
    </row>
    <row r="88" spans="1:6" ht="12.75" customHeight="1">
      <c r="A88" s="32">
        <v>40</v>
      </c>
      <c r="B88" s="18">
        <v>20000106</v>
      </c>
      <c r="C88" s="19" t="s">
        <v>60</v>
      </c>
      <c r="D88" s="37">
        <v>0</v>
      </c>
      <c r="E88" s="37">
        <v>63000</v>
      </c>
      <c r="F88" s="37">
        <v>63000</v>
      </c>
    </row>
    <row r="89" spans="1:6" ht="12.75" customHeight="1">
      <c r="A89" s="32">
        <v>41</v>
      </c>
      <c r="B89" s="18">
        <v>20000106</v>
      </c>
      <c r="C89" s="19" t="s">
        <v>60</v>
      </c>
      <c r="D89" s="37">
        <v>0</v>
      </c>
      <c r="E89" s="37">
        <v>63000</v>
      </c>
      <c r="F89" s="37">
        <v>63000</v>
      </c>
    </row>
    <row r="90" spans="1:6" ht="12.75" customHeight="1">
      <c r="A90" s="32">
        <v>50</v>
      </c>
      <c r="B90" s="18">
        <v>20000106</v>
      </c>
      <c r="C90" s="19" t="s">
        <v>60</v>
      </c>
      <c r="D90" s="37">
        <v>0</v>
      </c>
      <c r="E90" s="37">
        <v>63000</v>
      </c>
      <c r="F90" s="37">
        <v>63000</v>
      </c>
    </row>
    <row r="91" spans="1:6" ht="12.75" customHeight="1">
      <c r="A91" s="32">
        <v>56</v>
      </c>
      <c r="B91" s="18">
        <v>20000106</v>
      </c>
      <c r="C91" s="19" t="s">
        <v>60</v>
      </c>
      <c r="D91" s="37">
        <v>0</v>
      </c>
      <c r="E91" s="37">
        <v>63000</v>
      </c>
      <c r="F91" s="37">
        <v>63000</v>
      </c>
    </row>
    <row r="92" spans="1:6" ht="12.75" customHeight="1">
      <c r="A92" s="32">
        <v>57</v>
      </c>
      <c r="B92" s="18">
        <v>20000106</v>
      </c>
      <c r="C92" s="19" t="s">
        <v>60</v>
      </c>
      <c r="D92" s="37">
        <v>0</v>
      </c>
      <c r="E92" s="37">
        <v>63000</v>
      </c>
      <c r="F92" s="37">
        <v>63000</v>
      </c>
    </row>
    <row r="93" spans="1:6" ht="12.75" customHeight="1">
      <c r="A93" s="32">
        <v>58</v>
      </c>
      <c r="B93" s="18">
        <v>20000106</v>
      </c>
      <c r="C93" s="19" t="s">
        <v>60</v>
      </c>
      <c r="D93" s="37">
        <v>0</v>
      </c>
      <c r="E93" s="37">
        <v>63000</v>
      </c>
      <c r="F93" s="37">
        <v>63000</v>
      </c>
    </row>
    <row r="94" spans="1:6" ht="12.75" customHeight="1">
      <c r="A94" s="32">
        <v>59</v>
      </c>
      <c r="B94" s="18">
        <v>20000106</v>
      </c>
      <c r="C94" s="19" t="s">
        <v>60</v>
      </c>
      <c r="D94" s="37">
        <v>0</v>
      </c>
      <c r="E94" s="37">
        <v>63000</v>
      </c>
      <c r="F94" s="37">
        <v>63000</v>
      </c>
    </row>
    <row r="95" spans="1:6" ht="12.75" customHeight="1">
      <c r="A95" s="32">
        <v>60</v>
      </c>
      <c r="B95" s="18">
        <v>20000106</v>
      </c>
      <c r="C95" s="19" t="s">
        <v>60</v>
      </c>
      <c r="D95" s="37">
        <v>0</v>
      </c>
      <c r="E95" s="37">
        <v>63000</v>
      </c>
      <c r="F95" s="37">
        <v>63000</v>
      </c>
    </row>
    <row r="97" spans="4:6" ht="13.5" thickBot="1">
      <c r="D97" s="46">
        <f>SUM(D81:D96)</f>
        <v>2500000</v>
      </c>
      <c r="E97" s="46">
        <f>SUM(E81:E96)</f>
        <v>945000</v>
      </c>
      <c r="F97" s="46">
        <f>SUM(F81:F96)</f>
        <v>945000</v>
      </c>
    </row>
    <row r="98" ht="13.5" thickTop="1"/>
    <row r="100" spans="1:6" ht="12.75">
      <c r="A100" s="32">
        <v>1</v>
      </c>
      <c r="B100" s="18">
        <v>20030177</v>
      </c>
      <c r="C100" s="19" t="s">
        <v>61</v>
      </c>
      <c r="D100" s="42">
        <f>500000-500000</f>
        <v>0</v>
      </c>
      <c r="E100" s="50">
        <v>500000</v>
      </c>
      <c r="F100" s="50">
        <v>0</v>
      </c>
    </row>
    <row r="101" spans="1:6" ht="12.75">
      <c r="A101" s="32">
        <v>4</v>
      </c>
      <c r="B101" s="18">
        <v>20030177</v>
      </c>
      <c r="C101" s="19" t="s">
        <v>61</v>
      </c>
      <c r="D101" s="42">
        <f>500000-500000</f>
        <v>0</v>
      </c>
      <c r="E101" s="50">
        <v>500000</v>
      </c>
      <c r="F101" s="50">
        <v>0</v>
      </c>
    </row>
    <row r="102" spans="1:6" ht="12.75">
      <c r="A102" s="32">
        <v>53</v>
      </c>
      <c r="B102" s="18">
        <v>20030177</v>
      </c>
      <c r="C102" s="19" t="s">
        <v>61</v>
      </c>
      <c r="D102" s="37">
        <v>0</v>
      </c>
      <c r="E102" s="37">
        <v>0</v>
      </c>
      <c r="F102" s="37">
        <v>1000000</v>
      </c>
    </row>
    <row r="104" spans="4:6" ht="13.5" thickBot="1">
      <c r="D104" s="61">
        <f>SUM(D100:D103)</f>
        <v>0</v>
      </c>
      <c r="E104" s="61">
        <f>SUM(E100:E103)</f>
        <v>1000000</v>
      </c>
      <c r="F104" s="61">
        <f>SUM(F100:F103)</f>
        <v>1000000</v>
      </c>
    </row>
    <row r="105" ht="13.5" thickTop="1"/>
    <row r="107" spans="1:6" ht="12.75">
      <c r="A107" s="32">
        <v>1</v>
      </c>
      <c r="B107" s="18">
        <v>20100088</v>
      </c>
      <c r="C107" s="19" t="s">
        <v>56</v>
      </c>
      <c r="D107" s="37">
        <v>0</v>
      </c>
      <c r="E107" s="37">
        <v>0</v>
      </c>
      <c r="F107" s="37">
        <v>500000</v>
      </c>
    </row>
    <row r="108" spans="1:6" ht="12.75">
      <c r="A108" s="32">
        <v>60</v>
      </c>
      <c r="B108" s="18">
        <v>20100088</v>
      </c>
      <c r="C108" s="19" t="s">
        <v>56</v>
      </c>
      <c r="D108" s="37">
        <v>0</v>
      </c>
      <c r="E108" s="37">
        <v>0</v>
      </c>
      <c r="F108" s="37">
        <v>500000</v>
      </c>
    </row>
    <row r="110" spans="4:6" ht="13.5" thickBot="1">
      <c r="D110" s="61">
        <f>SUM(D107:D109)</f>
        <v>0</v>
      </c>
      <c r="E110" s="46">
        <f>SUM(E107:E109)</f>
        <v>0</v>
      </c>
      <c r="F110" s="46">
        <f>SUM(F107:F109)</f>
        <v>1000000</v>
      </c>
    </row>
    <row r="111" ht="13.5" thickTop="1"/>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36"/>
  <sheetViews>
    <sheetView zoomScalePageLayoutView="0" workbookViewId="0" topLeftCell="A14">
      <selection activeCell="G24" sqref="G24"/>
    </sheetView>
  </sheetViews>
  <sheetFormatPr defaultColWidth="9.140625" defaultRowHeight="12.75"/>
  <cols>
    <col min="2" max="2" width="17.28125" style="0" bestFit="1" customWidth="1"/>
    <col min="3" max="3" width="22.421875" style="0" customWidth="1"/>
    <col min="4" max="4" width="12.8515625" style="0" bestFit="1" customWidth="1"/>
  </cols>
  <sheetData>
    <row r="1" spans="1:6" ht="33.75" hidden="1">
      <c r="A1" s="45" t="s">
        <v>8</v>
      </c>
      <c r="B1" s="45" t="s">
        <v>9</v>
      </c>
      <c r="C1" s="45" t="s">
        <v>10</v>
      </c>
      <c r="D1" s="36" t="s">
        <v>25</v>
      </c>
      <c r="E1" s="36" t="s">
        <v>12</v>
      </c>
      <c r="F1" s="36" t="s">
        <v>13</v>
      </c>
    </row>
    <row r="2" ht="12.75" hidden="1"/>
    <row r="3" spans="1:4" ht="12.75" hidden="1">
      <c r="A3" s="32">
        <v>53</v>
      </c>
      <c r="C3" s="32" t="s">
        <v>16</v>
      </c>
      <c r="D3" s="33">
        <v>200000</v>
      </c>
    </row>
    <row r="4" spans="1:4" ht="12.75" hidden="1">
      <c r="A4" s="32">
        <v>54</v>
      </c>
      <c r="C4" s="32" t="s">
        <v>16</v>
      </c>
      <c r="D4" s="33">
        <v>200000</v>
      </c>
    </row>
    <row r="5" spans="1:4" ht="12.75" hidden="1">
      <c r="A5" s="32">
        <v>55</v>
      </c>
      <c r="C5" s="32" t="s">
        <v>16</v>
      </c>
      <c r="D5" s="33">
        <v>200000</v>
      </c>
    </row>
    <row r="6" spans="1:4" ht="12.75" hidden="1">
      <c r="A6" s="32">
        <v>56</v>
      </c>
      <c r="C6" s="32" t="s">
        <v>16</v>
      </c>
      <c r="D6" s="33">
        <v>200000</v>
      </c>
    </row>
    <row r="7" spans="1:4" ht="12.75" hidden="1">
      <c r="A7" s="32">
        <v>57</v>
      </c>
      <c r="C7" s="32" t="s">
        <v>16</v>
      </c>
      <c r="D7" s="33">
        <v>375000</v>
      </c>
    </row>
    <row r="8" spans="1:4" ht="12.75" hidden="1">
      <c r="A8" s="32">
        <v>58</v>
      </c>
      <c r="C8" s="32" t="s">
        <v>16</v>
      </c>
      <c r="D8" s="33">
        <v>200000</v>
      </c>
    </row>
    <row r="9" spans="1:4" ht="12.75" hidden="1">
      <c r="A9" s="32">
        <v>59</v>
      </c>
      <c r="C9" s="32" t="s">
        <v>16</v>
      </c>
      <c r="D9" s="33">
        <v>375000</v>
      </c>
    </row>
    <row r="10" spans="1:4" ht="12.75" hidden="1">
      <c r="A10" s="32">
        <v>60</v>
      </c>
      <c r="C10" s="32" t="s">
        <v>16</v>
      </c>
      <c r="D10" s="33">
        <v>200000</v>
      </c>
    </row>
    <row r="11" ht="12.75" hidden="1"/>
    <row r="12" ht="13.5" hidden="1" thickBot="1">
      <c r="D12" s="46">
        <f>SUM(D3:D11)</f>
        <v>1950000</v>
      </c>
    </row>
    <row r="13" ht="13.5" hidden="1" thickTop="1"/>
    <row r="16" spans="1:6" ht="33.75">
      <c r="A16" s="45" t="s">
        <v>8</v>
      </c>
      <c r="B16" s="45" t="s">
        <v>9</v>
      </c>
      <c r="C16" s="45" t="s">
        <v>10</v>
      </c>
      <c r="D16" s="36" t="s">
        <v>25</v>
      </c>
      <c r="E16" s="36" t="s">
        <v>12</v>
      </c>
      <c r="F16" s="36" t="s">
        <v>13</v>
      </c>
    </row>
    <row r="18" spans="1:4" ht="12.75">
      <c r="A18">
        <v>53</v>
      </c>
      <c r="B18" s="25">
        <v>20050286</v>
      </c>
      <c r="C18" s="23" t="s">
        <v>67</v>
      </c>
      <c r="D18" s="33">
        <v>2000000</v>
      </c>
    </row>
    <row r="19" spans="1:4" ht="12.75">
      <c r="A19">
        <v>56</v>
      </c>
      <c r="B19" s="25">
        <v>20050286</v>
      </c>
      <c r="C19" s="23" t="s">
        <v>67</v>
      </c>
      <c r="D19" s="33">
        <v>2000000</v>
      </c>
    </row>
    <row r="20" spans="1:4" ht="12.75">
      <c r="A20">
        <v>57</v>
      </c>
      <c r="B20" s="25">
        <v>20050286</v>
      </c>
      <c r="C20" s="23" t="s">
        <v>67</v>
      </c>
      <c r="D20" s="33">
        <v>2000000</v>
      </c>
    </row>
    <row r="21" spans="1:4" ht="12.75">
      <c r="A21">
        <v>58</v>
      </c>
      <c r="B21" s="25">
        <v>20050286</v>
      </c>
      <c r="C21" s="23" t="s">
        <v>67</v>
      </c>
      <c r="D21" s="33">
        <v>2000000</v>
      </c>
    </row>
    <row r="22" spans="1:4" ht="12.75">
      <c r="A22">
        <v>59</v>
      </c>
      <c r="B22" s="25">
        <v>20050286</v>
      </c>
      <c r="C22" s="23" t="s">
        <v>67</v>
      </c>
      <c r="D22" s="33">
        <v>2000000</v>
      </c>
    </row>
    <row r="24" ht="13.5" thickBot="1">
      <c r="D24" s="46">
        <f>SUM(D18:D23)</f>
        <v>10000000</v>
      </c>
    </row>
    <row r="25" ht="13.5" thickTop="1"/>
    <row r="28" spans="1:6" ht="33.75">
      <c r="A28" s="45" t="s">
        <v>8</v>
      </c>
      <c r="B28" s="45" t="s">
        <v>9</v>
      </c>
      <c r="C28" s="45" t="s">
        <v>10</v>
      </c>
      <c r="D28" s="36" t="s">
        <v>25</v>
      </c>
      <c r="E28" s="36" t="s">
        <v>12</v>
      </c>
      <c r="F28" s="36" t="s">
        <v>13</v>
      </c>
    </row>
    <row r="30" spans="1:4" ht="12.75">
      <c r="A30" s="32">
        <v>54</v>
      </c>
      <c r="B30" s="32"/>
      <c r="C30" s="32" t="s">
        <v>7</v>
      </c>
      <c r="D30" s="33">
        <v>1000000</v>
      </c>
    </row>
    <row r="31" spans="1:4" ht="12.75">
      <c r="A31" s="32">
        <v>56</v>
      </c>
      <c r="B31" s="32"/>
      <c r="C31" s="32" t="s">
        <v>7</v>
      </c>
      <c r="D31" s="33">
        <v>1000000</v>
      </c>
    </row>
    <row r="32" spans="1:4" ht="12.75">
      <c r="A32" s="32">
        <v>58</v>
      </c>
      <c r="B32" s="32"/>
      <c r="C32" s="32" t="s">
        <v>7</v>
      </c>
      <c r="D32" s="33">
        <v>1000000</v>
      </c>
    </row>
    <row r="33" spans="1:4" ht="12.75">
      <c r="A33" s="32">
        <v>59</v>
      </c>
      <c r="B33" s="32"/>
      <c r="C33" s="32" t="s">
        <v>7</v>
      </c>
      <c r="D33" s="33">
        <v>1000000</v>
      </c>
    </row>
    <row r="34" spans="1:4" ht="12.75">
      <c r="A34" s="32">
        <v>60</v>
      </c>
      <c r="B34" s="32"/>
      <c r="C34" s="32" t="s">
        <v>7</v>
      </c>
      <c r="D34" s="33">
        <v>1000000</v>
      </c>
    </row>
    <row r="35" spans="1:4" ht="12.75">
      <c r="A35" s="32"/>
      <c r="B35" s="32"/>
      <c r="C35" s="32"/>
      <c r="D35" s="32"/>
    </row>
    <row r="36" spans="1:4" ht="13.5" thickBot="1">
      <c r="A36" s="32"/>
      <c r="B36" s="32"/>
      <c r="C36" s="32"/>
      <c r="D36" s="90">
        <f>SUM(D30:D35)</f>
        <v>5000000</v>
      </c>
    </row>
    <row r="37" ht="13.5" thickTop="1"/>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G559"/>
  <sheetViews>
    <sheetView zoomScalePageLayoutView="0" workbookViewId="0" topLeftCell="A544">
      <selection activeCell="A325" sqref="A325:IV325"/>
    </sheetView>
  </sheetViews>
  <sheetFormatPr defaultColWidth="9.140625" defaultRowHeight="12.75"/>
  <cols>
    <col min="1" max="1" width="12.28125" style="0" bestFit="1" customWidth="1"/>
    <col min="2" max="2" width="17.57421875" style="0" customWidth="1"/>
    <col min="3" max="3" width="68.57421875" style="0" bestFit="1" customWidth="1"/>
    <col min="4" max="7" width="14.00390625" style="0" bestFit="1" customWidth="1"/>
  </cols>
  <sheetData>
    <row r="3" spans="1:7" ht="12.75">
      <c r="A3" s="135" t="s">
        <v>545</v>
      </c>
      <c r="B3" s="132"/>
      <c r="C3" s="132"/>
      <c r="D3" s="135" t="s">
        <v>540</v>
      </c>
      <c r="E3" s="132"/>
      <c r="F3" s="132"/>
      <c r="G3" s="133"/>
    </row>
    <row r="4" spans="1:7" ht="12.75">
      <c r="A4" s="135" t="s">
        <v>89</v>
      </c>
      <c r="B4" s="135" t="s">
        <v>86</v>
      </c>
      <c r="C4" s="135" t="s">
        <v>87</v>
      </c>
      <c r="D4" s="131" t="s">
        <v>541</v>
      </c>
      <c r="E4" s="138" t="s">
        <v>542</v>
      </c>
      <c r="F4" s="138" t="s">
        <v>543</v>
      </c>
      <c r="G4" s="139" t="s">
        <v>544</v>
      </c>
    </row>
    <row r="5" spans="1:7" ht="12.75">
      <c r="A5" s="131">
        <v>1</v>
      </c>
      <c r="B5" s="131">
        <v>20010059</v>
      </c>
      <c r="C5" s="131" t="s">
        <v>139</v>
      </c>
      <c r="D5" s="140">
        <v>1000000</v>
      </c>
      <c r="E5" s="141">
        <v>1000000</v>
      </c>
      <c r="F5" s="141">
        <v>1000000</v>
      </c>
      <c r="G5" s="142">
        <v>3000000</v>
      </c>
    </row>
    <row r="6" spans="1:7" ht="12.75">
      <c r="A6" s="134"/>
      <c r="B6" s="131">
        <v>20030177</v>
      </c>
      <c r="C6" s="131" t="s">
        <v>151</v>
      </c>
      <c r="D6" s="140">
        <v>2250000</v>
      </c>
      <c r="E6" s="141">
        <v>2250000</v>
      </c>
      <c r="F6" s="141"/>
      <c r="G6" s="142">
        <v>4500000</v>
      </c>
    </row>
    <row r="7" spans="1:7" ht="12.75">
      <c r="A7" s="134"/>
      <c r="B7" s="131">
        <v>20030471</v>
      </c>
      <c r="C7" s="131" t="s">
        <v>157</v>
      </c>
      <c r="D7" s="140">
        <v>1000000</v>
      </c>
      <c r="E7" s="141">
        <v>1500000</v>
      </c>
      <c r="F7" s="141">
        <v>1500000</v>
      </c>
      <c r="G7" s="142">
        <v>4000000</v>
      </c>
    </row>
    <row r="8" spans="1:7" ht="12.75">
      <c r="A8" s="134"/>
      <c r="B8" s="131">
        <v>20042992</v>
      </c>
      <c r="C8" s="131" t="s">
        <v>169</v>
      </c>
      <c r="D8" s="140">
        <v>1000000</v>
      </c>
      <c r="E8" s="141">
        <v>1000000</v>
      </c>
      <c r="F8" s="141">
        <v>1000000</v>
      </c>
      <c r="G8" s="142">
        <v>3000000</v>
      </c>
    </row>
    <row r="9" spans="1:7" ht="12.75">
      <c r="A9" s="134"/>
      <c r="B9" s="131">
        <v>20050250</v>
      </c>
      <c r="C9" s="131" t="s">
        <v>184</v>
      </c>
      <c r="D9" s="140"/>
      <c r="E9" s="141">
        <v>500000</v>
      </c>
      <c r="F9" s="141">
        <v>500000</v>
      </c>
      <c r="G9" s="142">
        <v>1000000</v>
      </c>
    </row>
    <row r="10" spans="1:7" ht="12.75">
      <c r="A10" s="134"/>
      <c r="B10" s="131">
        <v>20060177</v>
      </c>
      <c r="C10" s="131" t="s">
        <v>196</v>
      </c>
      <c r="D10" s="140">
        <v>250000</v>
      </c>
      <c r="E10" s="141"/>
      <c r="F10" s="141"/>
      <c r="G10" s="142">
        <v>250000</v>
      </c>
    </row>
    <row r="11" spans="1:7" ht="12.75">
      <c r="A11" s="134"/>
      <c r="B11" s="131">
        <v>20100122</v>
      </c>
      <c r="C11" s="131" t="s">
        <v>234</v>
      </c>
      <c r="D11" s="140">
        <v>454545</v>
      </c>
      <c r="E11" s="141">
        <v>625000</v>
      </c>
      <c r="F11" s="141">
        <v>714285</v>
      </c>
      <c r="G11" s="142">
        <v>1793830</v>
      </c>
    </row>
    <row r="12" spans="1:7" ht="12.75">
      <c r="A12" s="134"/>
      <c r="B12" s="131">
        <v>20190147</v>
      </c>
      <c r="C12" s="131" t="s">
        <v>359</v>
      </c>
      <c r="D12" s="140">
        <v>1000000</v>
      </c>
      <c r="E12" s="141">
        <v>2000000</v>
      </c>
      <c r="F12" s="141">
        <v>4000000</v>
      </c>
      <c r="G12" s="142">
        <v>7000000</v>
      </c>
    </row>
    <row r="13" spans="1:7" ht="12.75">
      <c r="A13" s="134"/>
      <c r="B13" s="131">
        <v>20190148</v>
      </c>
      <c r="C13" s="131" t="s">
        <v>360</v>
      </c>
      <c r="D13" s="140">
        <v>600000</v>
      </c>
      <c r="E13" s="141">
        <v>600000</v>
      </c>
      <c r="F13" s="141">
        <v>600000</v>
      </c>
      <c r="G13" s="142">
        <v>1800000</v>
      </c>
    </row>
    <row r="14" spans="1:7" ht="12.75">
      <c r="A14" s="131" t="s">
        <v>546</v>
      </c>
      <c r="B14" s="132"/>
      <c r="C14" s="132"/>
      <c r="D14" s="140">
        <v>7554545</v>
      </c>
      <c r="E14" s="141">
        <v>9475000</v>
      </c>
      <c r="F14" s="141">
        <v>9314285</v>
      </c>
      <c r="G14" s="142">
        <v>26343830</v>
      </c>
    </row>
    <row r="15" spans="1:7" ht="12.75">
      <c r="A15" s="131">
        <v>2</v>
      </c>
      <c r="B15" s="131">
        <v>20060177</v>
      </c>
      <c r="C15" s="131" t="s">
        <v>196</v>
      </c>
      <c r="D15" s="140">
        <v>250000</v>
      </c>
      <c r="E15" s="141"/>
      <c r="F15" s="141"/>
      <c r="G15" s="142">
        <v>250000</v>
      </c>
    </row>
    <row r="16" spans="1:7" ht="12.75">
      <c r="A16" s="134"/>
      <c r="B16" s="131">
        <v>20070191</v>
      </c>
      <c r="C16" s="131" t="s">
        <v>212</v>
      </c>
      <c r="D16" s="140">
        <v>300000</v>
      </c>
      <c r="E16" s="141">
        <v>300000</v>
      </c>
      <c r="F16" s="141">
        <v>300000</v>
      </c>
      <c r="G16" s="142">
        <v>900000</v>
      </c>
    </row>
    <row r="17" spans="1:7" ht="12.75">
      <c r="A17" s="134"/>
      <c r="B17" s="131">
        <v>20190150</v>
      </c>
      <c r="C17" s="131" t="s">
        <v>362</v>
      </c>
      <c r="D17" s="140">
        <v>800000</v>
      </c>
      <c r="E17" s="141">
        <v>800000</v>
      </c>
      <c r="F17" s="141">
        <v>800000</v>
      </c>
      <c r="G17" s="142">
        <v>2400000</v>
      </c>
    </row>
    <row r="18" spans="1:7" ht="12.75">
      <c r="A18" s="134"/>
      <c r="B18" s="131">
        <v>20190154</v>
      </c>
      <c r="C18" s="131" t="s">
        <v>365</v>
      </c>
      <c r="D18" s="140">
        <v>600000</v>
      </c>
      <c r="E18" s="141"/>
      <c r="F18" s="141"/>
      <c r="G18" s="142">
        <v>600000</v>
      </c>
    </row>
    <row r="19" spans="1:7" ht="12.75">
      <c r="A19" s="134"/>
      <c r="B19" s="131">
        <v>20190156</v>
      </c>
      <c r="C19" s="131" t="s">
        <v>366</v>
      </c>
      <c r="D19" s="140">
        <v>250000</v>
      </c>
      <c r="E19" s="141">
        <v>250000</v>
      </c>
      <c r="F19" s="141">
        <v>250000</v>
      </c>
      <c r="G19" s="142">
        <v>750000</v>
      </c>
    </row>
    <row r="20" spans="1:7" ht="12.75">
      <c r="A20" s="131" t="s">
        <v>547</v>
      </c>
      <c r="B20" s="132"/>
      <c r="C20" s="132"/>
      <c r="D20" s="140">
        <v>2200000</v>
      </c>
      <c r="E20" s="141">
        <v>1350000</v>
      </c>
      <c r="F20" s="141">
        <v>1350000</v>
      </c>
      <c r="G20" s="142">
        <v>4900000</v>
      </c>
    </row>
    <row r="21" spans="1:7" ht="12.75">
      <c r="A21" s="131">
        <v>3</v>
      </c>
      <c r="B21" s="131">
        <v>19980266</v>
      </c>
      <c r="C21" s="131" t="s">
        <v>123</v>
      </c>
      <c r="D21" s="140"/>
      <c r="E21" s="141">
        <v>700000</v>
      </c>
      <c r="F21" s="141"/>
      <c r="G21" s="142">
        <v>700000</v>
      </c>
    </row>
    <row r="22" spans="1:7" ht="12.75">
      <c r="A22" s="134"/>
      <c r="B22" s="131">
        <v>19980285</v>
      </c>
      <c r="C22" s="131" t="s">
        <v>124</v>
      </c>
      <c r="D22" s="140">
        <v>3000000</v>
      </c>
      <c r="E22" s="141">
        <v>5000000</v>
      </c>
      <c r="F22" s="141">
        <v>2000000</v>
      </c>
      <c r="G22" s="142">
        <v>10000000</v>
      </c>
    </row>
    <row r="23" spans="1:7" ht="12.75">
      <c r="A23" s="134"/>
      <c r="B23" s="131">
        <v>20020093</v>
      </c>
      <c r="C23" s="131" t="s">
        <v>146</v>
      </c>
      <c r="D23" s="140">
        <v>2500000</v>
      </c>
      <c r="E23" s="141">
        <v>2000000</v>
      </c>
      <c r="F23" s="141">
        <v>2000000</v>
      </c>
      <c r="G23" s="142">
        <v>6500000</v>
      </c>
    </row>
    <row r="24" spans="1:7" ht="12.75">
      <c r="A24" s="134"/>
      <c r="B24" s="131">
        <v>20030471</v>
      </c>
      <c r="C24" s="131" t="s">
        <v>157</v>
      </c>
      <c r="D24" s="140">
        <v>1000000</v>
      </c>
      <c r="E24" s="141">
        <v>1500000</v>
      </c>
      <c r="F24" s="141">
        <v>1500000</v>
      </c>
      <c r="G24" s="142">
        <v>4000000</v>
      </c>
    </row>
    <row r="25" spans="1:7" ht="12.75">
      <c r="A25" s="134"/>
      <c r="B25" s="131">
        <v>20042993</v>
      </c>
      <c r="C25" s="131" t="s">
        <v>170</v>
      </c>
      <c r="D25" s="140">
        <v>500000</v>
      </c>
      <c r="E25" s="141">
        <v>500000</v>
      </c>
      <c r="F25" s="141">
        <v>500000</v>
      </c>
      <c r="G25" s="142">
        <v>1500000</v>
      </c>
    </row>
    <row r="26" spans="1:7" ht="12.75">
      <c r="A26" s="134"/>
      <c r="B26" s="131">
        <v>20060110</v>
      </c>
      <c r="C26" s="131" t="s">
        <v>193</v>
      </c>
      <c r="D26" s="140"/>
      <c r="E26" s="141">
        <v>500000</v>
      </c>
      <c r="F26" s="141">
        <v>500000</v>
      </c>
      <c r="G26" s="142">
        <v>1000000</v>
      </c>
    </row>
    <row r="27" spans="1:7" ht="12.75">
      <c r="A27" s="134"/>
      <c r="B27" s="131">
        <v>20060177</v>
      </c>
      <c r="C27" s="131" t="s">
        <v>196</v>
      </c>
      <c r="D27" s="140">
        <v>250000</v>
      </c>
      <c r="E27" s="141"/>
      <c r="F27" s="141"/>
      <c r="G27" s="142">
        <v>250000</v>
      </c>
    </row>
    <row r="28" spans="1:7" ht="12.75">
      <c r="A28" s="134"/>
      <c r="B28" s="131">
        <v>20100120</v>
      </c>
      <c r="C28" s="131" t="s">
        <v>485</v>
      </c>
      <c r="D28" s="140"/>
      <c r="E28" s="141">
        <v>750000</v>
      </c>
      <c r="F28" s="141"/>
      <c r="G28" s="142">
        <v>750000</v>
      </c>
    </row>
    <row r="29" spans="1:7" ht="12.75">
      <c r="A29" s="134"/>
      <c r="B29" s="131">
        <v>20100122</v>
      </c>
      <c r="C29" s="131" t="s">
        <v>234</v>
      </c>
      <c r="D29" s="140">
        <v>454545</v>
      </c>
      <c r="E29" s="141">
        <v>625000</v>
      </c>
      <c r="F29" s="141">
        <v>714285</v>
      </c>
      <c r="G29" s="142">
        <v>1793830</v>
      </c>
    </row>
    <row r="30" spans="1:7" ht="12.75">
      <c r="A30" s="134"/>
      <c r="B30" s="131">
        <v>20190198</v>
      </c>
      <c r="C30" s="131" t="s">
        <v>396</v>
      </c>
      <c r="D30" s="140">
        <v>1000000</v>
      </c>
      <c r="E30" s="141">
        <v>1000000</v>
      </c>
      <c r="F30" s="141"/>
      <c r="G30" s="142">
        <v>2000000</v>
      </c>
    </row>
    <row r="31" spans="1:7" ht="12.75">
      <c r="A31" s="131" t="s">
        <v>548</v>
      </c>
      <c r="B31" s="132"/>
      <c r="C31" s="132"/>
      <c r="D31" s="140">
        <v>8704545</v>
      </c>
      <c r="E31" s="141">
        <v>12575000</v>
      </c>
      <c r="F31" s="141">
        <v>7214285</v>
      </c>
      <c r="G31" s="142">
        <v>28493830</v>
      </c>
    </row>
    <row r="32" spans="1:7" ht="12.75">
      <c r="A32" s="131">
        <v>4</v>
      </c>
      <c r="B32" s="131">
        <v>20020093</v>
      </c>
      <c r="C32" s="131" t="s">
        <v>146</v>
      </c>
      <c r="D32" s="140">
        <v>2500000</v>
      </c>
      <c r="E32" s="141">
        <v>2000000</v>
      </c>
      <c r="F32" s="141">
        <v>2000000</v>
      </c>
      <c r="G32" s="142">
        <v>6500000</v>
      </c>
    </row>
    <row r="33" spans="1:7" ht="12.75">
      <c r="A33" s="134"/>
      <c r="B33" s="131">
        <v>20030471</v>
      </c>
      <c r="C33" s="131" t="s">
        <v>157</v>
      </c>
      <c r="D33" s="140">
        <v>1000000</v>
      </c>
      <c r="E33" s="141">
        <v>1500000</v>
      </c>
      <c r="F33" s="141">
        <v>1500000</v>
      </c>
      <c r="G33" s="142">
        <v>4000000</v>
      </c>
    </row>
    <row r="34" spans="1:7" ht="12.75">
      <c r="A34" s="134"/>
      <c r="B34" s="131">
        <v>20060177</v>
      </c>
      <c r="C34" s="131" t="s">
        <v>196</v>
      </c>
      <c r="D34" s="140">
        <v>250000</v>
      </c>
      <c r="E34" s="141"/>
      <c r="F34" s="141"/>
      <c r="G34" s="142">
        <v>250000</v>
      </c>
    </row>
    <row r="35" spans="1:7" ht="12.75">
      <c r="A35" s="134"/>
      <c r="B35" s="131">
        <v>20120045</v>
      </c>
      <c r="C35" s="131" t="s">
        <v>243</v>
      </c>
      <c r="D35" s="140"/>
      <c r="E35" s="141">
        <v>8000000</v>
      </c>
      <c r="F35" s="141"/>
      <c r="G35" s="142">
        <v>8000000</v>
      </c>
    </row>
    <row r="36" spans="1:7" ht="12.75">
      <c r="A36" s="134"/>
      <c r="B36" s="131">
        <v>20120047</v>
      </c>
      <c r="C36" s="131" t="s">
        <v>244</v>
      </c>
      <c r="D36" s="140">
        <v>8946240</v>
      </c>
      <c r="E36" s="141">
        <v>21383230</v>
      </c>
      <c r="F36" s="141">
        <v>22000000</v>
      </c>
      <c r="G36" s="142">
        <v>52329470</v>
      </c>
    </row>
    <row r="37" spans="1:7" ht="12.75">
      <c r="A37" s="134"/>
      <c r="B37" s="131">
        <v>20140003</v>
      </c>
      <c r="C37" s="131" t="s">
        <v>253</v>
      </c>
      <c r="D37" s="140"/>
      <c r="E37" s="141">
        <v>2000000</v>
      </c>
      <c r="F37" s="141"/>
      <c r="G37" s="142">
        <v>2000000</v>
      </c>
    </row>
    <row r="38" spans="1:7" ht="12.75">
      <c r="A38" s="134"/>
      <c r="B38" s="131">
        <v>20170108</v>
      </c>
      <c r="C38" s="131" t="s">
        <v>281</v>
      </c>
      <c r="D38" s="140">
        <v>4703440</v>
      </c>
      <c r="E38" s="141">
        <v>3783780</v>
      </c>
      <c r="F38" s="141">
        <v>16000000</v>
      </c>
      <c r="G38" s="142">
        <v>24487220</v>
      </c>
    </row>
    <row r="39" spans="1:7" ht="12.75">
      <c r="A39" s="134"/>
      <c r="B39" s="131">
        <v>20170109</v>
      </c>
      <c r="C39" s="131" t="s">
        <v>282</v>
      </c>
      <c r="D39" s="140">
        <v>1333340</v>
      </c>
      <c r="E39" s="141">
        <v>1923770</v>
      </c>
      <c r="F39" s="141">
        <v>8000000</v>
      </c>
      <c r="G39" s="142">
        <v>11257110</v>
      </c>
    </row>
    <row r="40" spans="1:7" ht="12.75">
      <c r="A40" s="134"/>
      <c r="B40" s="131">
        <v>20170110</v>
      </c>
      <c r="C40" s="131" t="s">
        <v>283</v>
      </c>
      <c r="D40" s="140">
        <v>7709540</v>
      </c>
      <c r="E40" s="141">
        <v>1685570</v>
      </c>
      <c r="F40" s="141">
        <v>12000000</v>
      </c>
      <c r="G40" s="142">
        <v>21395110</v>
      </c>
    </row>
    <row r="41" spans="1:7" ht="12.75">
      <c r="A41" s="131" t="s">
        <v>549</v>
      </c>
      <c r="B41" s="132"/>
      <c r="C41" s="132"/>
      <c r="D41" s="140">
        <v>26442560</v>
      </c>
      <c r="E41" s="141">
        <v>42276350</v>
      </c>
      <c r="F41" s="141">
        <v>61500000</v>
      </c>
      <c r="G41" s="142">
        <v>130218910</v>
      </c>
    </row>
    <row r="42" spans="1:7" ht="12.75">
      <c r="A42" s="131">
        <v>5</v>
      </c>
      <c r="B42" s="131">
        <v>20000175</v>
      </c>
      <c r="C42" s="131" t="s">
        <v>138</v>
      </c>
      <c r="D42" s="140">
        <v>2200000</v>
      </c>
      <c r="E42" s="141">
        <v>2200000</v>
      </c>
      <c r="F42" s="141">
        <v>2200000</v>
      </c>
      <c r="G42" s="142">
        <v>6600000</v>
      </c>
    </row>
    <row r="43" spans="1:7" ht="12.75">
      <c r="A43" s="134"/>
      <c r="B43" s="131">
        <v>20030074</v>
      </c>
      <c r="C43" s="131" t="s">
        <v>149</v>
      </c>
      <c r="D43" s="140">
        <v>250000</v>
      </c>
      <c r="E43" s="141">
        <v>500000</v>
      </c>
      <c r="F43" s="141">
        <v>2250000</v>
      </c>
      <c r="G43" s="142">
        <v>3000000</v>
      </c>
    </row>
    <row r="44" spans="1:7" ht="12.75">
      <c r="A44" s="134"/>
      <c r="B44" s="131">
        <v>20060113</v>
      </c>
      <c r="C44" s="131" t="s">
        <v>194</v>
      </c>
      <c r="D44" s="140">
        <v>8500000</v>
      </c>
      <c r="E44" s="141">
        <v>5000000</v>
      </c>
      <c r="F44" s="141"/>
      <c r="G44" s="142">
        <v>13500000</v>
      </c>
    </row>
    <row r="45" spans="1:7" ht="12.75">
      <c r="A45" s="134"/>
      <c r="B45" s="131">
        <v>20120045</v>
      </c>
      <c r="C45" s="131" t="s">
        <v>243</v>
      </c>
      <c r="D45" s="140"/>
      <c r="E45" s="141"/>
      <c r="F45" s="141">
        <v>4000000</v>
      </c>
      <c r="G45" s="142">
        <v>4000000</v>
      </c>
    </row>
    <row r="46" spans="1:7" ht="12.75">
      <c r="A46" s="134"/>
      <c r="B46" s="131">
        <v>20182557</v>
      </c>
      <c r="C46" s="131" t="s">
        <v>509</v>
      </c>
      <c r="D46" s="140"/>
      <c r="E46" s="141">
        <v>5000000</v>
      </c>
      <c r="F46" s="141">
        <v>6000000</v>
      </c>
      <c r="G46" s="142">
        <v>11000000</v>
      </c>
    </row>
    <row r="47" spans="1:7" ht="12.75">
      <c r="A47" s="131" t="s">
        <v>550</v>
      </c>
      <c r="B47" s="132"/>
      <c r="C47" s="132"/>
      <c r="D47" s="140">
        <v>10950000</v>
      </c>
      <c r="E47" s="141">
        <v>12700000</v>
      </c>
      <c r="F47" s="141">
        <v>14450000</v>
      </c>
      <c r="G47" s="142">
        <v>38100000</v>
      </c>
    </row>
    <row r="48" spans="1:7" ht="12.75">
      <c r="A48" s="131">
        <v>6</v>
      </c>
      <c r="B48" s="131">
        <v>19990144</v>
      </c>
      <c r="C48" s="131" t="s">
        <v>130</v>
      </c>
      <c r="D48" s="140">
        <v>2000000</v>
      </c>
      <c r="E48" s="141">
        <v>2000000</v>
      </c>
      <c r="F48" s="141">
        <v>2000000</v>
      </c>
      <c r="G48" s="142">
        <v>6000000</v>
      </c>
    </row>
    <row r="49" spans="1:7" ht="12.75">
      <c r="A49" s="134"/>
      <c r="B49" s="131">
        <v>20042993</v>
      </c>
      <c r="C49" s="131" t="s">
        <v>170</v>
      </c>
      <c r="D49" s="140">
        <v>500000</v>
      </c>
      <c r="E49" s="141">
        <v>500000</v>
      </c>
      <c r="F49" s="141">
        <v>500000</v>
      </c>
      <c r="G49" s="142">
        <v>1500000</v>
      </c>
    </row>
    <row r="50" spans="1:7" ht="12.75">
      <c r="A50" s="134"/>
      <c r="B50" s="131">
        <v>20090039</v>
      </c>
      <c r="C50" s="131" t="s">
        <v>227</v>
      </c>
      <c r="D50" s="140">
        <v>1000000</v>
      </c>
      <c r="E50" s="141">
        <v>1500000</v>
      </c>
      <c r="F50" s="141">
        <v>2000000</v>
      </c>
      <c r="G50" s="142">
        <v>4500000</v>
      </c>
    </row>
    <row r="51" spans="1:7" ht="12.75">
      <c r="A51" s="134"/>
      <c r="B51" s="131">
        <v>20100120</v>
      </c>
      <c r="C51" s="131" t="s">
        <v>485</v>
      </c>
      <c r="D51" s="140"/>
      <c r="E51" s="141">
        <v>750000</v>
      </c>
      <c r="F51" s="141"/>
      <c r="G51" s="142">
        <v>750000</v>
      </c>
    </row>
    <row r="52" spans="1:7" ht="12.75">
      <c r="A52" s="134"/>
      <c r="B52" s="131">
        <v>20100122</v>
      </c>
      <c r="C52" s="131" t="s">
        <v>234</v>
      </c>
      <c r="D52" s="140">
        <v>454550</v>
      </c>
      <c r="E52" s="141">
        <v>625000</v>
      </c>
      <c r="F52" s="141">
        <v>714285</v>
      </c>
      <c r="G52" s="142">
        <v>1793835</v>
      </c>
    </row>
    <row r="53" spans="1:7" ht="12.75">
      <c r="A53" s="131" t="s">
        <v>551</v>
      </c>
      <c r="B53" s="132"/>
      <c r="C53" s="132"/>
      <c r="D53" s="140">
        <v>3954550</v>
      </c>
      <c r="E53" s="141">
        <v>5375000</v>
      </c>
      <c r="F53" s="141">
        <v>5214285</v>
      </c>
      <c r="G53" s="142">
        <v>14543835</v>
      </c>
    </row>
    <row r="54" spans="1:7" ht="12.75">
      <c r="A54" s="131">
        <v>7</v>
      </c>
      <c r="B54" s="131">
        <v>19970061</v>
      </c>
      <c r="C54" s="131" t="s">
        <v>117</v>
      </c>
      <c r="D54" s="140">
        <v>1000000</v>
      </c>
      <c r="E54" s="141">
        <v>1000000</v>
      </c>
      <c r="F54" s="141">
        <v>1000000</v>
      </c>
      <c r="G54" s="142">
        <v>3000000</v>
      </c>
    </row>
    <row r="55" spans="1:7" ht="12.75">
      <c r="A55" s="134"/>
      <c r="B55" s="131">
        <v>20030074</v>
      </c>
      <c r="C55" s="131" t="s">
        <v>149</v>
      </c>
      <c r="D55" s="140">
        <v>250000</v>
      </c>
      <c r="E55" s="141">
        <v>500000</v>
      </c>
      <c r="F55" s="141">
        <v>2250000</v>
      </c>
      <c r="G55" s="142">
        <v>3000000</v>
      </c>
    </row>
    <row r="56" spans="1:7" ht="12.75">
      <c r="A56" s="134"/>
      <c r="B56" s="131">
        <v>20100122</v>
      </c>
      <c r="C56" s="131" t="s">
        <v>234</v>
      </c>
      <c r="D56" s="140"/>
      <c r="E56" s="141">
        <v>625000</v>
      </c>
      <c r="F56" s="141">
        <v>714285</v>
      </c>
      <c r="G56" s="142">
        <v>1339285</v>
      </c>
    </row>
    <row r="57" spans="1:7" ht="12.75">
      <c r="A57" s="131" t="s">
        <v>552</v>
      </c>
      <c r="B57" s="132"/>
      <c r="C57" s="132"/>
      <c r="D57" s="140">
        <v>1250000</v>
      </c>
      <c r="E57" s="141">
        <v>2125000</v>
      </c>
      <c r="F57" s="141">
        <v>3964285</v>
      </c>
      <c r="G57" s="142">
        <v>7339285</v>
      </c>
    </row>
    <row r="58" spans="1:7" ht="12.75">
      <c r="A58" s="131">
        <v>8</v>
      </c>
      <c r="B58" s="131">
        <v>19980323</v>
      </c>
      <c r="C58" s="131" t="s">
        <v>464</v>
      </c>
      <c r="D58" s="140"/>
      <c r="E58" s="141">
        <v>6380000</v>
      </c>
      <c r="F58" s="141"/>
      <c r="G58" s="142">
        <v>6380000</v>
      </c>
    </row>
    <row r="59" spans="1:7" ht="12.75">
      <c r="A59" s="134"/>
      <c r="B59" s="131">
        <v>20030658</v>
      </c>
      <c r="C59" s="131" t="s">
        <v>162</v>
      </c>
      <c r="D59" s="140">
        <v>500000</v>
      </c>
      <c r="E59" s="141">
        <v>500000</v>
      </c>
      <c r="F59" s="141">
        <v>500000</v>
      </c>
      <c r="G59" s="142">
        <v>1500000</v>
      </c>
    </row>
    <row r="60" spans="1:7" ht="12.75">
      <c r="A60" s="134"/>
      <c r="B60" s="131">
        <v>20190176</v>
      </c>
      <c r="C60" s="131" t="s">
        <v>382</v>
      </c>
      <c r="D60" s="140">
        <v>1400000</v>
      </c>
      <c r="E60" s="141"/>
      <c r="F60" s="141"/>
      <c r="G60" s="142">
        <v>1400000</v>
      </c>
    </row>
    <row r="61" spans="1:7" ht="12.75">
      <c r="A61" s="131" t="s">
        <v>553</v>
      </c>
      <c r="B61" s="132"/>
      <c r="C61" s="132"/>
      <c r="D61" s="140">
        <v>1900000</v>
      </c>
      <c r="E61" s="141">
        <v>6880000</v>
      </c>
      <c r="F61" s="141">
        <v>500000</v>
      </c>
      <c r="G61" s="142">
        <v>9280000</v>
      </c>
    </row>
    <row r="62" spans="1:7" ht="12.75">
      <c r="A62" s="131">
        <v>9</v>
      </c>
      <c r="B62" s="131">
        <v>20042889</v>
      </c>
      <c r="C62" s="131" t="s">
        <v>166</v>
      </c>
      <c r="D62" s="140">
        <v>1000000</v>
      </c>
      <c r="E62" s="141"/>
      <c r="F62" s="141"/>
      <c r="G62" s="142">
        <v>1000000</v>
      </c>
    </row>
    <row r="63" spans="1:7" ht="12.75">
      <c r="A63" s="131" t="s">
        <v>554</v>
      </c>
      <c r="B63" s="132"/>
      <c r="C63" s="132"/>
      <c r="D63" s="140">
        <v>1000000</v>
      </c>
      <c r="E63" s="141"/>
      <c r="F63" s="141"/>
      <c r="G63" s="142">
        <v>1000000</v>
      </c>
    </row>
    <row r="64" spans="1:7" ht="12.75">
      <c r="A64" s="131">
        <v>10</v>
      </c>
      <c r="B64" s="131">
        <v>19960195</v>
      </c>
      <c r="C64" s="131" t="s">
        <v>115</v>
      </c>
      <c r="D64" s="140">
        <v>1500000</v>
      </c>
      <c r="E64" s="141">
        <v>2000000</v>
      </c>
      <c r="F64" s="141">
        <v>2500000</v>
      </c>
      <c r="G64" s="142">
        <v>6000000</v>
      </c>
    </row>
    <row r="65" spans="1:7" ht="12.75">
      <c r="A65" s="134"/>
      <c r="B65" s="131">
        <v>20010362</v>
      </c>
      <c r="C65" s="131" t="s">
        <v>468</v>
      </c>
      <c r="D65" s="140"/>
      <c r="E65" s="141"/>
      <c r="F65" s="141">
        <v>1500000</v>
      </c>
      <c r="G65" s="142">
        <v>1500000</v>
      </c>
    </row>
    <row r="66" spans="1:7" ht="12.75">
      <c r="A66" s="134"/>
      <c r="B66" s="131">
        <v>20100122</v>
      </c>
      <c r="C66" s="131" t="s">
        <v>234</v>
      </c>
      <c r="D66" s="140"/>
      <c r="E66" s="141">
        <v>625000</v>
      </c>
      <c r="F66" s="141">
        <v>714285</v>
      </c>
      <c r="G66" s="142">
        <v>1339285</v>
      </c>
    </row>
    <row r="67" spans="1:7" ht="12.75">
      <c r="A67" s="134"/>
      <c r="B67" s="131">
        <v>20190053</v>
      </c>
      <c r="C67" s="131" t="s">
        <v>344</v>
      </c>
      <c r="D67" s="140">
        <v>8250000</v>
      </c>
      <c r="E67" s="141">
        <v>750000</v>
      </c>
      <c r="F67" s="141"/>
      <c r="G67" s="142">
        <v>9000000</v>
      </c>
    </row>
    <row r="68" spans="1:7" ht="12.75">
      <c r="A68" s="131" t="s">
        <v>555</v>
      </c>
      <c r="B68" s="132"/>
      <c r="C68" s="132"/>
      <c r="D68" s="140">
        <v>9750000</v>
      </c>
      <c r="E68" s="141">
        <v>3375000</v>
      </c>
      <c r="F68" s="141">
        <v>4714285</v>
      </c>
      <c r="G68" s="142">
        <v>17839285</v>
      </c>
    </row>
    <row r="69" spans="1:7" ht="12.75">
      <c r="A69" s="131">
        <v>11</v>
      </c>
      <c r="B69" s="131">
        <v>20000172</v>
      </c>
      <c r="C69" s="131" t="s">
        <v>137</v>
      </c>
      <c r="D69" s="140">
        <v>500000</v>
      </c>
      <c r="E69" s="141">
        <v>500000</v>
      </c>
      <c r="F69" s="141">
        <v>500000</v>
      </c>
      <c r="G69" s="142">
        <v>1500000</v>
      </c>
    </row>
    <row r="70" spans="1:7" ht="12.75">
      <c r="A70" s="134"/>
      <c r="B70" s="131">
        <v>20100100</v>
      </c>
      <c r="C70" s="131" t="s">
        <v>232</v>
      </c>
      <c r="D70" s="140"/>
      <c r="E70" s="141"/>
      <c r="F70" s="141">
        <v>375000</v>
      </c>
      <c r="G70" s="142">
        <v>375000</v>
      </c>
    </row>
    <row r="71" spans="1:7" ht="12.75">
      <c r="A71" s="134"/>
      <c r="B71" s="131">
        <v>20100122</v>
      </c>
      <c r="C71" s="131" t="s">
        <v>234</v>
      </c>
      <c r="D71" s="140"/>
      <c r="E71" s="141">
        <v>625000</v>
      </c>
      <c r="F71" s="141">
        <v>714285</v>
      </c>
      <c r="G71" s="142">
        <v>1339285</v>
      </c>
    </row>
    <row r="72" spans="1:7" ht="12.75">
      <c r="A72" s="134"/>
      <c r="B72" s="131">
        <v>20120045</v>
      </c>
      <c r="C72" s="131" t="s">
        <v>243</v>
      </c>
      <c r="D72" s="140">
        <v>8000000</v>
      </c>
      <c r="E72" s="141"/>
      <c r="F72" s="141"/>
      <c r="G72" s="142">
        <v>8000000</v>
      </c>
    </row>
    <row r="73" spans="1:7" ht="12.75">
      <c r="A73" s="134"/>
      <c r="B73" s="131">
        <v>20190053</v>
      </c>
      <c r="C73" s="131" t="s">
        <v>344</v>
      </c>
      <c r="D73" s="140">
        <v>8250000</v>
      </c>
      <c r="E73" s="141">
        <v>750000</v>
      </c>
      <c r="F73" s="141"/>
      <c r="G73" s="142">
        <v>9000000</v>
      </c>
    </row>
    <row r="74" spans="1:7" ht="12.75">
      <c r="A74" s="131" t="s">
        <v>556</v>
      </c>
      <c r="B74" s="132"/>
      <c r="C74" s="132"/>
      <c r="D74" s="140">
        <v>16750000</v>
      </c>
      <c r="E74" s="141">
        <v>1875000</v>
      </c>
      <c r="F74" s="141">
        <v>1589285</v>
      </c>
      <c r="G74" s="142">
        <v>20214285</v>
      </c>
    </row>
    <row r="75" spans="1:7" ht="12.75">
      <c r="A75" s="131">
        <v>12</v>
      </c>
      <c r="B75" s="131">
        <v>20010362</v>
      </c>
      <c r="C75" s="131" t="s">
        <v>468</v>
      </c>
      <c r="D75" s="140"/>
      <c r="E75" s="141"/>
      <c r="F75" s="141">
        <v>1200000</v>
      </c>
      <c r="G75" s="142">
        <v>1200000</v>
      </c>
    </row>
    <row r="76" spans="1:7" ht="12.75">
      <c r="A76" s="134"/>
      <c r="B76" s="131">
        <v>20030017</v>
      </c>
      <c r="C76" s="131" t="s">
        <v>147</v>
      </c>
      <c r="D76" s="140">
        <v>750000</v>
      </c>
      <c r="E76" s="141">
        <v>500000</v>
      </c>
      <c r="F76" s="141">
        <v>500000</v>
      </c>
      <c r="G76" s="142">
        <v>1750000</v>
      </c>
    </row>
    <row r="77" spans="1:7" ht="12.75">
      <c r="A77" s="134"/>
      <c r="B77" s="131">
        <v>20030472</v>
      </c>
      <c r="C77" s="131" t="s">
        <v>158</v>
      </c>
      <c r="D77" s="140">
        <v>750000</v>
      </c>
      <c r="E77" s="141">
        <v>1000000</v>
      </c>
      <c r="F77" s="141">
        <v>1500000</v>
      </c>
      <c r="G77" s="142">
        <v>3250000</v>
      </c>
    </row>
    <row r="78" spans="1:7" ht="12.75">
      <c r="A78" s="134"/>
      <c r="B78" s="131">
        <v>20120059</v>
      </c>
      <c r="C78" s="131" t="s">
        <v>246</v>
      </c>
      <c r="D78" s="140">
        <v>17209960</v>
      </c>
      <c r="E78" s="141">
        <v>920500</v>
      </c>
      <c r="F78" s="141"/>
      <c r="G78" s="142">
        <v>18130460</v>
      </c>
    </row>
    <row r="79" spans="1:7" ht="12.75">
      <c r="A79" s="134"/>
      <c r="B79" s="131">
        <v>20170067</v>
      </c>
      <c r="C79" s="131" t="s">
        <v>269</v>
      </c>
      <c r="D79" s="140">
        <v>1264020</v>
      </c>
      <c r="E79" s="141">
        <v>68200</v>
      </c>
      <c r="F79" s="141"/>
      <c r="G79" s="142">
        <v>1332220</v>
      </c>
    </row>
    <row r="80" spans="1:7" ht="12.75">
      <c r="A80" s="134"/>
      <c r="B80" s="131">
        <v>20170068</v>
      </c>
      <c r="C80" s="131" t="s">
        <v>270</v>
      </c>
      <c r="D80" s="140">
        <v>1875220</v>
      </c>
      <c r="E80" s="141">
        <v>93760</v>
      </c>
      <c r="F80" s="141"/>
      <c r="G80" s="142">
        <v>1968980</v>
      </c>
    </row>
    <row r="81" spans="1:7" ht="12.75">
      <c r="A81" s="134"/>
      <c r="B81" s="131">
        <v>20170071</v>
      </c>
      <c r="C81" s="131" t="s">
        <v>273</v>
      </c>
      <c r="D81" s="140">
        <v>2186460</v>
      </c>
      <c r="E81" s="141">
        <v>109320</v>
      </c>
      <c r="F81" s="141"/>
      <c r="G81" s="142">
        <v>2295780</v>
      </c>
    </row>
    <row r="82" spans="1:7" ht="12.75">
      <c r="A82" s="134"/>
      <c r="B82" s="131">
        <v>20190099</v>
      </c>
      <c r="C82" s="131" t="s">
        <v>351</v>
      </c>
      <c r="D82" s="140">
        <v>300000</v>
      </c>
      <c r="E82" s="141"/>
      <c r="F82" s="141"/>
      <c r="G82" s="142">
        <v>300000</v>
      </c>
    </row>
    <row r="83" spans="1:7" ht="12.75">
      <c r="A83" s="131" t="s">
        <v>557</v>
      </c>
      <c r="B83" s="132"/>
      <c r="C83" s="132"/>
      <c r="D83" s="140">
        <v>24335660</v>
      </c>
      <c r="E83" s="141">
        <v>2691780</v>
      </c>
      <c r="F83" s="141">
        <v>3200000</v>
      </c>
      <c r="G83" s="142">
        <v>30227440</v>
      </c>
    </row>
    <row r="84" spans="1:7" ht="12.75">
      <c r="A84" s="131">
        <v>14</v>
      </c>
      <c r="B84" s="131">
        <v>20100100</v>
      </c>
      <c r="C84" s="131" t="s">
        <v>232</v>
      </c>
      <c r="D84" s="140"/>
      <c r="E84" s="141"/>
      <c r="F84" s="141">
        <v>375000</v>
      </c>
      <c r="G84" s="142">
        <v>375000</v>
      </c>
    </row>
    <row r="85" spans="1:7" ht="12.75">
      <c r="A85" s="134"/>
      <c r="B85" s="131">
        <v>20100104</v>
      </c>
      <c r="C85" s="131" t="s">
        <v>233</v>
      </c>
      <c r="D85" s="140">
        <v>4500000</v>
      </c>
      <c r="E85" s="141">
        <v>6000000</v>
      </c>
      <c r="F85" s="141"/>
      <c r="G85" s="142">
        <v>10500000</v>
      </c>
    </row>
    <row r="86" spans="1:7" ht="12.75">
      <c r="A86" s="134"/>
      <c r="B86" s="131">
        <v>20170149</v>
      </c>
      <c r="C86" s="131" t="s">
        <v>525</v>
      </c>
      <c r="D86" s="140"/>
      <c r="E86" s="141"/>
      <c r="F86" s="141">
        <v>1000000</v>
      </c>
      <c r="G86" s="142">
        <v>1000000</v>
      </c>
    </row>
    <row r="87" spans="1:7" ht="12.75">
      <c r="A87" s="131" t="s">
        <v>558</v>
      </c>
      <c r="B87" s="132"/>
      <c r="C87" s="132"/>
      <c r="D87" s="140">
        <v>4500000</v>
      </c>
      <c r="E87" s="141">
        <v>6000000</v>
      </c>
      <c r="F87" s="141">
        <v>1375000</v>
      </c>
      <c r="G87" s="142">
        <v>11875000</v>
      </c>
    </row>
    <row r="88" spans="1:7" ht="12.75">
      <c r="A88" s="131">
        <v>15</v>
      </c>
      <c r="B88" s="131">
        <v>20010362</v>
      </c>
      <c r="C88" s="131" t="s">
        <v>468</v>
      </c>
      <c r="D88" s="140"/>
      <c r="E88" s="141">
        <v>1500000</v>
      </c>
      <c r="F88" s="141"/>
      <c r="G88" s="142">
        <v>1500000</v>
      </c>
    </row>
    <row r="89" spans="1:7" ht="12.75">
      <c r="A89" s="134"/>
      <c r="B89" s="131">
        <v>20030658</v>
      </c>
      <c r="C89" s="131" t="s">
        <v>162</v>
      </c>
      <c r="D89" s="140">
        <v>500000</v>
      </c>
      <c r="E89" s="141">
        <v>500000</v>
      </c>
      <c r="F89" s="141">
        <v>500000</v>
      </c>
      <c r="G89" s="142">
        <v>1500000</v>
      </c>
    </row>
    <row r="90" spans="1:7" ht="12.75">
      <c r="A90" s="134"/>
      <c r="B90" s="131">
        <v>20100100</v>
      </c>
      <c r="C90" s="131" t="s">
        <v>232</v>
      </c>
      <c r="D90" s="140"/>
      <c r="E90" s="141">
        <v>300000</v>
      </c>
      <c r="F90" s="141"/>
      <c r="G90" s="142">
        <v>300000</v>
      </c>
    </row>
    <row r="91" spans="1:7" ht="12.75">
      <c r="A91" s="134"/>
      <c r="B91" s="131">
        <v>20190167</v>
      </c>
      <c r="C91" s="131" t="s">
        <v>535</v>
      </c>
      <c r="D91" s="140"/>
      <c r="E91" s="141"/>
      <c r="F91" s="141">
        <v>12000000</v>
      </c>
      <c r="G91" s="142">
        <v>12000000</v>
      </c>
    </row>
    <row r="92" spans="1:7" ht="12.75">
      <c r="A92" s="131" t="s">
        <v>559</v>
      </c>
      <c r="B92" s="132"/>
      <c r="C92" s="132"/>
      <c r="D92" s="140">
        <v>500000</v>
      </c>
      <c r="E92" s="141">
        <v>2300000</v>
      </c>
      <c r="F92" s="141">
        <v>12500000</v>
      </c>
      <c r="G92" s="142">
        <v>15300000</v>
      </c>
    </row>
    <row r="93" spans="1:7" ht="12.75">
      <c r="A93" s="131">
        <v>16</v>
      </c>
      <c r="B93" s="131">
        <v>19970063</v>
      </c>
      <c r="C93" s="131" t="s">
        <v>118</v>
      </c>
      <c r="D93" s="140">
        <v>1100000</v>
      </c>
      <c r="E93" s="141">
        <v>1100000</v>
      </c>
      <c r="F93" s="141">
        <v>1100000</v>
      </c>
      <c r="G93" s="142">
        <v>3300000</v>
      </c>
    </row>
    <row r="94" spans="1:7" ht="12.75">
      <c r="A94" s="134"/>
      <c r="B94" s="131">
        <v>20030475</v>
      </c>
      <c r="C94" s="131" t="s">
        <v>19</v>
      </c>
      <c r="D94" s="140">
        <v>222220</v>
      </c>
      <c r="E94" s="141">
        <v>222222</v>
      </c>
      <c r="F94" s="141">
        <v>222222</v>
      </c>
      <c r="G94" s="142">
        <v>666664</v>
      </c>
    </row>
    <row r="95" spans="1:7" ht="12.75">
      <c r="A95" s="134"/>
      <c r="B95" s="131">
        <v>20170126</v>
      </c>
      <c r="C95" s="131" t="s">
        <v>287</v>
      </c>
      <c r="D95" s="140">
        <v>8000000</v>
      </c>
      <c r="E95" s="141">
        <v>8000000</v>
      </c>
      <c r="F95" s="141">
        <v>4000000</v>
      </c>
      <c r="G95" s="142">
        <v>20000000</v>
      </c>
    </row>
    <row r="96" spans="1:7" ht="12.75">
      <c r="A96" s="131" t="s">
        <v>560</v>
      </c>
      <c r="B96" s="132"/>
      <c r="C96" s="132"/>
      <c r="D96" s="140">
        <v>9322220</v>
      </c>
      <c r="E96" s="141">
        <v>9322222</v>
      </c>
      <c r="F96" s="141">
        <v>5322222</v>
      </c>
      <c r="G96" s="142">
        <v>23966664</v>
      </c>
    </row>
    <row r="97" spans="1:7" ht="12.75">
      <c r="A97" s="131">
        <v>17</v>
      </c>
      <c r="B97" s="131">
        <v>20030475</v>
      </c>
      <c r="C97" s="131" t="s">
        <v>19</v>
      </c>
      <c r="D97" s="140">
        <v>222220</v>
      </c>
      <c r="E97" s="141">
        <v>222222</v>
      </c>
      <c r="F97" s="141">
        <v>222222</v>
      </c>
      <c r="G97" s="142">
        <v>666664</v>
      </c>
    </row>
    <row r="98" spans="1:7" ht="12.75">
      <c r="A98" s="134"/>
      <c r="B98" s="131">
        <v>20120045</v>
      </c>
      <c r="C98" s="131" t="s">
        <v>243</v>
      </c>
      <c r="D98" s="140"/>
      <c r="E98" s="141"/>
      <c r="F98" s="141">
        <v>4000000</v>
      </c>
      <c r="G98" s="142">
        <v>4000000</v>
      </c>
    </row>
    <row r="99" spans="1:7" ht="12.75">
      <c r="A99" s="134"/>
      <c r="B99" s="131">
        <v>20182617</v>
      </c>
      <c r="C99" s="131" t="s">
        <v>333</v>
      </c>
      <c r="D99" s="140">
        <v>5000000</v>
      </c>
      <c r="E99" s="141">
        <v>5000000</v>
      </c>
      <c r="F99" s="141">
        <v>5000000</v>
      </c>
      <c r="G99" s="142">
        <v>15000000</v>
      </c>
    </row>
    <row r="100" spans="1:7" ht="12.75">
      <c r="A100" s="131" t="s">
        <v>561</v>
      </c>
      <c r="B100" s="132"/>
      <c r="C100" s="132"/>
      <c r="D100" s="140">
        <v>5222220</v>
      </c>
      <c r="E100" s="141">
        <v>5222222</v>
      </c>
      <c r="F100" s="141">
        <v>9222222</v>
      </c>
      <c r="G100" s="142">
        <v>19666664</v>
      </c>
    </row>
    <row r="101" spans="1:7" ht="12.75">
      <c r="A101" s="131">
        <v>18</v>
      </c>
      <c r="B101" s="131">
        <v>20030475</v>
      </c>
      <c r="C101" s="131" t="s">
        <v>19</v>
      </c>
      <c r="D101" s="140">
        <v>222220</v>
      </c>
      <c r="E101" s="141">
        <v>222222</v>
      </c>
      <c r="F101" s="141">
        <v>222222</v>
      </c>
      <c r="G101" s="142">
        <v>666664</v>
      </c>
    </row>
    <row r="102" spans="1:7" ht="12.75">
      <c r="A102" s="134"/>
      <c r="B102" s="131">
        <v>20110056</v>
      </c>
      <c r="C102" s="131" t="s">
        <v>236</v>
      </c>
      <c r="D102" s="140">
        <v>6875000</v>
      </c>
      <c r="E102" s="141">
        <v>2500000</v>
      </c>
      <c r="F102" s="141">
        <v>2500000</v>
      </c>
      <c r="G102" s="142">
        <v>11875000</v>
      </c>
    </row>
    <row r="103" spans="1:7" ht="12.75">
      <c r="A103" s="134"/>
      <c r="B103" s="131">
        <v>20182428</v>
      </c>
      <c r="C103" s="131" t="s">
        <v>495</v>
      </c>
      <c r="D103" s="140"/>
      <c r="E103" s="141">
        <v>12500000</v>
      </c>
      <c r="F103" s="141"/>
      <c r="G103" s="142">
        <v>12500000</v>
      </c>
    </row>
    <row r="104" spans="1:7" ht="12.75">
      <c r="A104" s="131" t="s">
        <v>562</v>
      </c>
      <c r="B104" s="132"/>
      <c r="C104" s="132"/>
      <c r="D104" s="140">
        <v>7097220</v>
      </c>
      <c r="E104" s="141">
        <v>15222222</v>
      </c>
      <c r="F104" s="141">
        <v>2722222</v>
      </c>
      <c r="G104" s="142">
        <v>25041664</v>
      </c>
    </row>
    <row r="105" spans="1:7" ht="12.75">
      <c r="A105" s="131">
        <v>19</v>
      </c>
      <c r="B105" s="131">
        <v>20010362</v>
      </c>
      <c r="C105" s="131" t="s">
        <v>468</v>
      </c>
      <c r="D105" s="140"/>
      <c r="E105" s="141">
        <v>1700000</v>
      </c>
      <c r="F105" s="141">
        <v>1500000</v>
      </c>
      <c r="G105" s="142">
        <v>3200000</v>
      </c>
    </row>
    <row r="106" spans="1:7" ht="12.75">
      <c r="A106" s="134"/>
      <c r="B106" s="131">
        <v>20030475</v>
      </c>
      <c r="C106" s="131" t="s">
        <v>19</v>
      </c>
      <c r="D106" s="140">
        <v>222220</v>
      </c>
      <c r="E106" s="141">
        <v>222222</v>
      </c>
      <c r="F106" s="141">
        <v>222222</v>
      </c>
      <c r="G106" s="142">
        <v>666664</v>
      </c>
    </row>
    <row r="107" spans="1:7" ht="12.75">
      <c r="A107" s="134"/>
      <c r="B107" s="131">
        <v>20100100</v>
      </c>
      <c r="C107" s="131" t="s">
        <v>232</v>
      </c>
      <c r="D107" s="140"/>
      <c r="E107" s="141">
        <v>300000</v>
      </c>
      <c r="F107" s="141"/>
      <c r="G107" s="142">
        <v>300000</v>
      </c>
    </row>
    <row r="108" spans="1:7" ht="12.75">
      <c r="A108" s="134"/>
      <c r="B108" s="131">
        <v>20110056</v>
      </c>
      <c r="C108" s="131" t="s">
        <v>236</v>
      </c>
      <c r="D108" s="140">
        <v>6875000</v>
      </c>
      <c r="E108" s="141">
        <v>2500000</v>
      </c>
      <c r="F108" s="141">
        <v>2500000</v>
      </c>
      <c r="G108" s="142">
        <v>11875000</v>
      </c>
    </row>
    <row r="109" spans="1:7" ht="12.75">
      <c r="A109" s="134"/>
      <c r="B109" s="131">
        <v>20120031</v>
      </c>
      <c r="C109" s="131" t="s">
        <v>241</v>
      </c>
      <c r="D109" s="140">
        <v>10988790</v>
      </c>
      <c r="E109" s="141">
        <v>599440</v>
      </c>
      <c r="F109" s="141"/>
      <c r="G109" s="142">
        <v>11588230</v>
      </c>
    </row>
    <row r="110" spans="1:7" ht="12.75">
      <c r="A110" s="134"/>
      <c r="B110" s="131">
        <v>20170191</v>
      </c>
      <c r="C110" s="131" t="s">
        <v>308</v>
      </c>
      <c r="D110" s="140">
        <v>2772560</v>
      </c>
      <c r="E110" s="141">
        <v>138630</v>
      </c>
      <c r="F110" s="141"/>
      <c r="G110" s="142">
        <v>2911190</v>
      </c>
    </row>
    <row r="111" spans="1:7" ht="12.75">
      <c r="A111" s="134"/>
      <c r="B111" s="131">
        <v>20170192</v>
      </c>
      <c r="C111" s="131" t="s">
        <v>309</v>
      </c>
      <c r="D111" s="140">
        <v>3881910</v>
      </c>
      <c r="E111" s="141">
        <v>194100</v>
      </c>
      <c r="F111" s="141"/>
      <c r="G111" s="142">
        <v>4076010</v>
      </c>
    </row>
    <row r="112" spans="1:7" ht="12.75">
      <c r="A112" s="134"/>
      <c r="B112" s="131">
        <v>20182298</v>
      </c>
      <c r="C112" s="131" t="s">
        <v>310</v>
      </c>
      <c r="D112" s="140">
        <v>3102510</v>
      </c>
      <c r="E112" s="141">
        <v>155130</v>
      </c>
      <c r="F112" s="141"/>
      <c r="G112" s="142">
        <v>3257640</v>
      </c>
    </row>
    <row r="113" spans="1:7" ht="12.75">
      <c r="A113" s="134"/>
      <c r="B113" s="131">
        <v>20182428</v>
      </c>
      <c r="C113" s="131" t="s">
        <v>495</v>
      </c>
      <c r="D113" s="140"/>
      <c r="E113" s="141">
        <v>12500000</v>
      </c>
      <c r="F113" s="141"/>
      <c r="G113" s="142">
        <v>12500000</v>
      </c>
    </row>
    <row r="114" spans="1:7" ht="12.75">
      <c r="A114" s="134"/>
      <c r="B114" s="131">
        <v>20190164</v>
      </c>
      <c r="C114" s="131" t="s">
        <v>374</v>
      </c>
      <c r="D114" s="140">
        <v>1500000</v>
      </c>
      <c r="E114" s="141">
        <v>1500000</v>
      </c>
      <c r="F114" s="141"/>
      <c r="G114" s="142">
        <v>3000000</v>
      </c>
    </row>
    <row r="115" spans="1:7" ht="12.75">
      <c r="A115" s="134"/>
      <c r="B115" s="131">
        <v>20190182</v>
      </c>
      <c r="C115" s="131" t="s">
        <v>385</v>
      </c>
      <c r="D115" s="140">
        <v>1800950</v>
      </c>
      <c r="E115" s="141"/>
      <c r="F115" s="141"/>
      <c r="G115" s="142">
        <v>1800950</v>
      </c>
    </row>
    <row r="116" spans="1:7" ht="12.75">
      <c r="A116" s="131" t="s">
        <v>563</v>
      </c>
      <c r="B116" s="132"/>
      <c r="C116" s="132"/>
      <c r="D116" s="140">
        <v>31143940</v>
      </c>
      <c r="E116" s="141">
        <v>19809522</v>
      </c>
      <c r="F116" s="141">
        <v>4222222</v>
      </c>
      <c r="G116" s="142">
        <v>55175684</v>
      </c>
    </row>
    <row r="117" spans="1:7" ht="12.75">
      <c r="A117" s="131">
        <v>20</v>
      </c>
      <c r="B117" s="131">
        <v>20030475</v>
      </c>
      <c r="C117" s="131" t="s">
        <v>19</v>
      </c>
      <c r="D117" s="140">
        <v>222220</v>
      </c>
      <c r="E117" s="141">
        <v>222222</v>
      </c>
      <c r="F117" s="141">
        <v>222222</v>
      </c>
      <c r="G117" s="142">
        <v>666664</v>
      </c>
    </row>
    <row r="118" spans="1:7" ht="12.75">
      <c r="A118" s="134"/>
      <c r="B118" s="131">
        <v>20170140</v>
      </c>
      <c r="C118" s="131" t="s">
        <v>295</v>
      </c>
      <c r="D118" s="140">
        <v>1000000</v>
      </c>
      <c r="E118" s="141">
        <v>1000000</v>
      </c>
      <c r="F118" s="141"/>
      <c r="G118" s="142">
        <v>2000000</v>
      </c>
    </row>
    <row r="119" spans="1:7" ht="12.75">
      <c r="A119" s="131" t="s">
        <v>564</v>
      </c>
      <c r="B119" s="132"/>
      <c r="C119" s="132"/>
      <c r="D119" s="140">
        <v>1222220</v>
      </c>
      <c r="E119" s="141">
        <v>1222222</v>
      </c>
      <c r="F119" s="141">
        <v>222222</v>
      </c>
      <c r="G119" s="142">
        <v>2666664</v>
      </c>
    </row>
    <row r="120" spans="1:7" ht="12.75">
      <c r="A120" s="131">
        <v>21</v>
      </c>
      <c r="B120" s="131">
        <v>20010362</v>
      </c>
      <c r="C120" s="131" t="s">
        <v>468</v>
      </c>
      <c r="D120" s="140"/>
      <c r="E120" s="141"/>
      <c r="F120" s="141">
        <v>1800000</v>
      </c>
      <c r="G120" s="142">
        <v>1800000</v>
      </c>
    </row>
    <row r="121" spans="1:7" ht="12.75">
      <c r="A121" s="134"/>
      <c r="B121" s="131">
        <v>20030475</v>
      </c>
      <c r="C121" s="131" t="s">
        <v>19</v>
      </c>
      <c r="D121" s="140">
        <v>222230</v>
      </c>
      <c r="E121" s="141">
        <v>222222</v>
      </c>
      <c r="F121" s="141">
        <v>222222</v>
      </c>
      <c r="G121" s="142">
        <v>666674</v>
      </c>
    </row>
    <row r="122" spans="1:7" ht="12.75">
      <c r="A122" s="134"/>
      <c r="B122" s="131">
        <v>20110056</v>
      </c>
      <c r="C122" s="131" t="s">
        <v>236</v>
      </c>
      <c r="D122" s="140">
        <v>6875000</v>
      </c>
      <c r="E122" s="141">
        <v>2500000</v>
      </c>
      <c r="F122" s="141">
        <v>2500000</v>
      </c>
      <c r="G122" s="142">
        <v>11875000</v>
      </c>
    </row>
    <row r="123" spans="1:7" ht="12.75">
      <c r="A123" s="134"/>
      <c r="B123" s="131">
        <v>20182428</v>
      </c>
      <c r="C123" s="131" t="s">
        <v>495</v>
      </c>
      <c r="D123" s="140"/>
      <c r="E123" s="141">
        <v>12500000</v>
      </c>
      <c r="F123" s="141"/>
      <c r="G123" s="142">
        <v>12500000</v>
      </c>
    </row>
    <row r="124" spans="1:7" ht="12.75">
      <c r="A124" s="134"/>
      <c r="B124" s="131">
        <v>20190185</v>
      </c>
      <c r="C124" s="131" t="s">
        <v>386</v>
      </c>
      <c r="D124" s="140">
        <v>1400000</v>
      </c>
      <c r="E124" s="141"/>
      <c r="F124" s="141"/>
      <c r="G124" s="142">
        <v>1400000</v>
      </c>
    </row>
    <row r="125" spans="1:7" ht="12.75">
      <c r="A125" s="131" t="s">
        <v>565</v>
      </c>
      <c r="B125" s="132"/>
      <c r="C125" s="132"/>
      <c r="D125" s="140">
        <v>8497230</v>
      </c>
      <c r="E125" s="141">
        <v>15222222</v>
      </c>
      <c r="F125" s="141">
        <v>4522222</v>
      </c>
      <c r="G125" s="142">
        <v>28241674</v>
      </c>
    </row>
    <row r="126" spans="1:7" ht="12.75">
      <c r="A126" s="131">
        <v>22</v>
      </c>
      <c r="B126" s="131">
        <v>20010362</v>
      </c>
      <c r="C126" s="131" t="s">
        <v>468</v>
      </c>
      <c r="D126" s="140"/>
      <c r="E126" s="141">
        <v>1600000</v>
      </c>
      <c r="F126" s="141"/>
      <c r="G126" s="142">
        <v>1600000</v>
      </c>
    </row>
    <row r="127" spans="1:7" ht="12.75">
      <c r="A127" s="134"/>
      <c r="B127" s="131">
        <v>20030475</v>
      </c>
      <c r="C127" s="131" t="s">
        <v>19</v>
      </c>
      <c r="D127" s="140">
        <v>222220</v>
      </c>
      <c r="E127" s="141">
        <v>222222</v>
      </c>
      <c r="F127" s="141">
        <v>222222</v>
      </c>
      <c r="G127" s="142">
        <v>666664</v>
      </c>
    </row>
    <row r="128" spans="1:7" ht="12.75">
      <c r="A128" s="134"/>
      <c r="B128" s="131">
        <v>20060232</v>
      </c>
      <c r="C128" s="131" t="s">
        <v>200</v>
      </c>
      <c r="D128" s="140">
        <v>1500000</v>
      </c>
      <c r="E128" s="141"/>
      <c r="F128" s="141"/>
      <c r="G128" s="142">
        <v>1500000</v>
      </c>
    </row>
    <row r="129" spans="1:7" ht="12.75">
      <c r="A129" s="134"/>
      <c r="B129" s="131">
        <v>20190048</v>
      </c>
      <c r="C129" s="131" t="s">
        <v>339</v>
      </c>
      <c r="D129" s="140">
        <v>510125</v>
      </c>
      <c r="E129" s="141"/>
      <c r="F129" s="141"/>
      <c r="G129" s="142">
        <v>510125</v>
      </c>
    </row>
    <row r="130" spans="1:7" ht="12.75">
      <c r="A130" s="134"/>
      <c r="B130" s="131">
        <v>20190049</v>
      </c>
      <c r="C130" s="131" t="s">
        <v>340</v>
      </c>
      <c r="D130" s="140">
        <v>510125</v>
      </c>
      <c r="E130" s="141"/>
      <c r="F130" s="141"/>
      <c r="G130" s="142">
        <v>510125</v>
      </c>
    </row>
    <row r="131" spans="1:7" ht="12.75">
      <c r="A131" s="134"/>
      <c r="B131" s="131">
        <v>20190050</v>
      </c>
      <c r="C131" s="131" t="s">
        <v>341</v>
      </c>
      <c r="D131" s="140">
        <v>836520</v>
      </c>
      <c r="E131" s="141"/>
      <c r="F131" s="141"/>
      <c r="G131" s="142">
        <v>836520</v>
      </c>
    </row>
    <row r="132" spans="1:7" ht="12.75">
      <c r="A132" s="134"/>
      <c r="B132" s="131">
        <v>20190051</v>
      </c>
      <c r="C132" s="131" t="s">
        <v>342</v>
      </c>
      <c r="D132" s="140">
        <v>836520</v>
      </c>
      <c r="E132" s="141"/>
      <c r="F132" s="141"/>
      <c r="G132" s="142">
        <v>836520</v>
      </c>
    </row>
    <row r="133" spans="1:7" ht="12.75">
      <c r="A133" s="134"/>
      <c r="B133" s="131">
        <v>20190169</v>
      </c>
      <c r="C133" s="131" t="s">
        <v>376</v>
      </c>
      <c r="D133" s="140">
        <v>26086960</v>
      </c>
      <c r="E133" s="141">
        <v>26086960</v>
      </c>
      <c r="F133" s="141">
        <v>30434790</v>
      </c>
      <c r="G133" s="142">
        <v>82608710</v>
      </c>
    </row>
    <row r="134" spans="1:7" ht="12.75">
      <c r="A134" s="134"/>
      <c r="B134" s="131">
        <v>20190187</v>
      </c>
      <c r="C134" s="131" t="s">
        <v>387</v>
      </c>
      <c r="D134" s="140">
        <v>1600000</v>
      </c>
      <c r="E134" s="141"/>
      <c r="F134" s="141"/>
      <c r="G134" s="142">
        <v>1600000</v>
      </c>
    </row>
    <row r="135" spans="1:7" ht="12.75">
      <c r="A135" s="131" t="s">
        <v>566</v>
      </c>
      <c r="B135" s="132"/>
      <c r="C135" s="132"/>
      <c r="D135" s="140">
        <v>32102470</v>
      </c>
      <c r="E135" s="141">
        <v>27909182</v>
      </c>
      <c r="F135" s="141">
        <v>30657012</v>
      </c>
      <c r="G135" s="142">
        <v>90668664</v>
      </c>
    </row>
    <row r="136" spans="1:7" ht="12.75">
      <c r="A136" s="131">
        <v>24</v>
      </c>
      <c r="B136" s="131">
        <v>20030475</v>
      </c>
      <c r="C136" s="131" t="s">
        <v>19</v>
      </c>
      <c r="D136" s="140">
        <v>222226</v>
      </c>
      <c r="E136" s="141">
        <v>222222</v>
      </c>
      <c r="F136" s="141">
        <v>222222</v>
      </c>
      <c r="G136" s="142">
        <v>666670</v>
      </c>
    </row>
    <row r="137" spans="1:7" ht="12.75">
      <c r="A137" s="134"/>
      <c r="B137" s="131">
        <v>20100100</v>
      </c>
      <c r="C137" s="131" t="s">
        <v>232</v>
      </c>
      <c r="D137" s="140"/>
      <c r="E137" s="141"/>
      <c r="F137" s="141">
        <v>375000</v>
      </c>
      <c r="G137" s="142">
        <v>375000</v>
      </c>
    </row>
    <row r="138" spans="1:7" ht="12.75">
      <c r="A138" s="131" t="s">
        <v>567</v>
      </c>
      <c r="B138" s="132"/>
      <c r="C138" s="132"/>
      <c r="D138" s="140">
        <v>222226</v>
      </c>
      <c r="E138" s="141">
        <v>222222</v>
      </c>
      <c r="F138" s="141">
        <v>597222</v>
      </c>
      <c r="G138" s="142">
        <v>1041670</v>
      </c>
    </row>
    <row r="139" spans="1:7" ht="12.75">
      <c r="A139" s="131">
        <v>25</v>
      </c>
      <c r="B139" s="131">
        <v>19980174</v>
      </c>
      <c r="C139" s="131" t="s">
        <v>120</v>
      </c>
      <c r="D139" s="140">
        <v>2500000</v>
      </c>
      <c r="E139" s="141">
        <v>3000000</v>
      </c>
      <c r="F139" s="141">
        <v>3000000</v>
      </c>
      <c r="G139" s="142">
        <v>8500000</v>
      </c>
    </row>
    <row r="140" spans="1:7" ht="12.75">
      <c r="A140" s="134"/>
      <c r="B140" s="131">
        <v>20010118</v>
      </c>
      <c r="C140" s="131" t="s">
        <v>140</v>
      </c>
      <c r="D140" s="140">
        <v>1600000</v>
      </c>
      <c r="E140" s="141">
        <v>1600000</v>
      </c>
      <c r="F140" s="141">
        <v>1600000</v>
      </c>
      <c r="G140" s="142">
        <v>4800000</v>
      </c>
    </row>
    <row r="141" spans="1:7" ht="12.75">
      <c r="A141" s="134"/>
      <c r="B141" s="131">
        <v>20030475</v>
      </c>
      <c r="C141" s="131" t="s">
        <v>19</v>
      </c>
      <c r="D141" s="140">
        <v>222224</v>
      </c>
      <c r="E141" s="141">
        <v>222224</v>
      </c>
      <c r="F141" s="141">
        <v>222224</v>
      </c>
      <c r="G141" s="142">
        <v>666672</v>
      </c>
    </row>
    <row r="142" spans="1:7" ht="12.75">
      <c r="A142" s="134"/>
      <c r="B142" s="131">
        <v>20060232</v>
      </c>
      <c r="C142" s="131" t="s">
        <v>200</v>
      </c>
      <c r="D142" s="140">
        <v>500000</v>
      </c>
      <c r="E142" s="141"/>
      <c r="F142" s="141"/>
      <c r="G142" s="142">
        <v>500000</v>
      </c>
    </row>
    <row r="143" spans="1:7" ht="12.75">
      <c r="A143" s="134"/>
      <c r="B143" s="131">
        <v>20190048</v>
      </c>
      <c r="C143" s="131" t="s">
        <v>339</v>
      </c>
      <c r="D143" s="140">
        <v>510125</v>
      </c>
      <c r="E143" s="141"/>
      <c r="F143" s="141"/>
      <c r="G143" s="142">
        <v>510125</v>
      </c>
    </row>
    <row r="144" spans="1:7" ht="12.75">
      <c r="A144" s="134"/>
      <c r="B144" s="131">
        <v>20190049</v>
      </c>
      <c r="C144" s="131" t="s">
        <v>340</v>
      </c>
      <c r="D144" s="140">
        <v>510125</v>
      </c>
      <c r="E144" s="141"/>
      <c r="F144" s="141"/>
      <c r="G144" s="142">
        <v>510125</v>
      </c>
    </row>
    <row r="145" spans="1:7" ht="12.75">
      <c r="A145" s="131" t="s">
        <v>568</v>
      </c>
      <c r="B145" s="132"/>
      <c r="C145" s="132"/>
      <c r="D145" s="140">
        <v>5842474</v>
      </c>
      <c r="E145" s="141">
        <v>4822224</v>
      </c>
      <c r="F145" s="141">
        <v>4822224</v>
      </c>
      <c r="G145" s="142">
        <v>15486922</v>
      </c>
    </row>
    <row r="146" spans="1:7" ht="12.75">
      <c r="A146" s="131">
        <v>26</v>
      </c>
      <c r="B146" s="131">
        <v>20110056</v>
      </c>
      <c r="C146" s="131" t="s">
        <v>236</v>
      </c>
      <c r="D146" s="140">
        <v>6875000</v>
      </c>
      <c r="E146" s="141">
        <v>2500000</v>
      </c>
      <c r="F146" s="141">
        <v>2500000</v>
      </c>
      <c r="G146" s="142">
        <v>11875000</v>
      </c>
    </row>
    <row r="147" spans="1:7" ht="12.75">
      <c r="A147" s="134"/>
      <c r="B147" s="131">
        <v>20182428</v>
      </c>
      <c r="C147" s="131" t="s">
        <v>495</v>
      </c>
      <c r="D147" s="140"/>
      <c r="E147" s="141">
        <v>12500000</v>
      </c>
      <c r="F147" s="141"/>
      <c r="G147" s="142">
        <v>12500000</v>
      </c>
    </row>
    <row r="148" spans="1:7" ht="12.75">
      <c r="A148" s="134"/>
      <c r="B148" s="131">
        <v>20190158</v>
      </c>
      <c r="C148" s="131" t="s">
        <v>368</v>
      </c>
      <c r="D148" s="140">
        <v>1650000</v>
      </c>
      <c r="E148" s="141"/>
      <c r="F148" s="141"/>
      <c r="G148" s="142">
        <v>1650000</v>
      </c>
    </row>
    <row r="149" spans="1:7" ht="12.75">
      <c r="A149" s="131" t="s">
        <v>569</v>
      </c>
      <c r="B149" s="132"/>
      <c r="C149" s="132"/>
      <c r="D149" s="140">
        <v>8525000</v>
      </c>
      <c r="E149" s="141">
        <v>15000000</v>
      </c>
      <c r="F149" s="141">
        <v>2500000</v>
      </c>
      <c r="G149" s="142">
        <v>26025000</v>
      </c>
    </row>
    <row r="150" spans="1:7" ht="12.75">
      <c r="A150" s="131">
        <v>28</v>
      </c>
      <c r="B150" s="131">
        <v>20190188</v>
      </c>
      <c r="C150" s="131" t="s">
        <v>388</v>
      </c>
      <c r="D150" s="140">
        <v>1400000</v>
      </c>
      <c r="E150" s="141"/>
      <c r="F150" s="141"/>
      <c r="G150" s="142">
        <v>1400000</v>
      </c>
    </row>
    <row r="151" spans="1:7" ht="12.75">
      <c r="A151" s="131" t="s">
        <v>570</v>
      </c>
      <c r="B151" s="132"/>
      <c r="C151" s="132"/>
      <c r="D151" s="140">
        <v>1400000</v>
      </c>
      <c r="E151" s="141"/>
      <c r="F151" s="141"/>
      <c r="G151" s="142">
        <v>1400000</v>
      </c>
    </row>
    <row r="152" spans="1:7" ht="12.75">
      <c r="A152" s="131">
        <v>29</v>
      </c>
      <c r="B152" s="131">
        <v>20080078</v>
      </c>
      <c r="C152" s="131" t="s">
        <v>219</v>
      </c>
      <c r="D152" s="140">
        <v>6000000</v>
      </c>
      <c r="E152" s="141">
        <v>5000000</v>
      </c>
      <c r="F152" s="141">
        <v>5000000</v>
      </c>
      <c r="G152" s="142">
        <v>16000000</v>
      </c>
    </row>
    <row r="153" spans="1:7" ht="12.75">
      <c r="A153" s="134"/>
      <c r="B153" s="131">
        <v>20170128</v>
      </c>
      <c r="C153" s="131" t="s">
        <v>289</v>
      </c>
      <c r="D153" s="140">
        <v>20000000</v>
      </c>
      <c r="E153" s="141">
        <v>20000000</v>
      </c>
      <c r="F153" s="141">
        <v>20000000</v>
      </c>
      <c r="G153" s="142">
        <v>60000000</v>
      </c>
    </row>
    <row r="154" spans="1:7" ht="12.75">
      <c r="A154" s="134"/>
      <c r="B154" s="131">
        <v>20190160</v>
      </c>
      <c r="C154" s="131" t="s">
        <v>370</v>
      </c>
      <c r="D154" s="140">
        <v>1650000</v>
      </c>
      <c r="E154" s="141"/>
      <c r="F154" s="141"/>
      <c r="G154" s="142">
        <v>1650000</v>
      </c>
    </row>
    <row r="155" spans="1:7" ht="12.75">
      <c r="A155" s="131" t="s">
        <v>571</v>
      </c>
      <c r="B155" s="132"/>
      <c r="C155" s="132"/>
      <c r="D155" s="140">
        <v>27650000</v>
      </c>
      <c r="E155" s="141">
        <v>25000000</v>
      </c>
      <c r="F155" s="141">
        <v>25000000</v>
      </c>
      <c r="G155" s="142">
        <v>77650000</v>
      </c>
    </row>
    <row r="156" spans="1:7" ht="12.75">
      <c r="A156" s="131">
        <v>30</v>
      </c>
      <c r="B156" s="131">
        <v>19940414</v>
      </c>
      <c r="C156" s="131" t="s">
        <v>111</v>
      </c>
      <c r="D156" s="140">
        <v>1500000</v>
      </c>
      <c r="E156" s="141">
        <v>2500000</v>
      </c>
      <c r="F156" s="141">
        <v>2000000</v>
      </c>
      <c r="G156" s="142">
        <v>6000000</v>
      </c>
    </row>
    <row r="157" spans="1:7" ht="12.75">
      <c r="A157" s="131" t="s">
        <v>572</v>
      </c>
      <c r="B157" s="132"/>
      <c r="C157" s="132"/>
      <c r="D157" s="140">
        <v>1500000</v>
      </c>
      <c r="E157" s="141">
        <v>2500000</v>
      </c>
      <c r="F157" s="141">
        <v>2000000</v>
      </c>
      <c r="G157" s="142">
        <v>6000000</v>
      </c>
    </row>
    <row r="158" spans="1:7" ht="12.75">
      <c r="A158" s="131">
        <v>31</v>
      </c>
      <c r="B158" s="131">
        <v>20100100</v>
      </c>
      <c r="C158" s="131" t="s">
        <v>232</v>
      </c>
      <c r="D158" s="140">
        <v>360000</v>
      </c>
      <c r="E158" s="141"/>
      <c r="F158" s="141"/>
      <c r="G158" s="142">
        <v>360000</v>
      </c>
    </row>
    <row r="159" spans="1:7" ht="12.75">
      <c r="A159" s="134"/>
      <c r="B159" s="131">
        <v>20182522</v>
      </c>
      <c r="C159" s="131" t="s">
        <v>324</v>
      </c>
      <c r="D159" s="140">
        <v>2441000</v>
      </c>
      <c r="E159" s="141"/>
      <c r="F159" s="141"/>
      <c r="G159" s="142">
        <v>2441000</v>
      </c>
    </row>
    <row r="160" spans="1:7" ht="12.75">
      <c r="A160" s="131" t="s">
        <v>573</v>
      </c>
      <c r="B160" s="132"/>
      <c r="C160" s="132"/>
      <c r="D160" s="140">
        <v>2801000</v>
      </c>
      <c r="E160" s="141"/>
      <c r="F160" s="141"/>
      <c r="G160" s="142">
        <v>2801000</v>
      </c>
    </row>
    <row r="161" spans="1:7" ht="12.75">
      <c r="A161" s="131">
        <v>32</v>
      </c>
      <c r="B161" s="131">
        <v>19980266</v>
      </c>
      <c r="C161" s="131" t="s">
        <v>123</v>
      </c>
      <c r="D161" s="140">
        <v>700000</v>
      </c>
      <c r="E161" s="141"/>
      <c r="F161" s="141"/>
      <c r="G161" s="142">
        <v>700000</v>
      </c>
    </row>
    <row r="162" spans="1:7" ht="12.75">
      <c r="A162" s="134"/>
      <c r="B162" s="131">
        <v>20100100</v>
      </c>
      <c r="C162" s="131" t="s">
        <v>232</v>
      </c>
      <c r="D162" s="140"/>
      <c r="E162" s="141">
        <v>300000</v>
      </c>
      <c r="F162" s="141"/>
      <c r="G162" s="142">
        <v>300000</v>
      </c>
    </row>
    <row r="163" spans="1:7" ht="12.75">
      <c r="A163" s="134"/>
      <c r="B163" s="131">
        <v>20110092</v>
      </c>
      <c r="C163" s="131" t="s">
        <v>239</v>
      </c>
      <c r="D163" s="140">
        <v>5500000</v>
      </c>
      <c r="E163" s="141">
        <v>10500000</v>
      </c>
      <c r="F163" s="141">
        <v>10500000</v>
      </c>
      <c r="G163" s="142">
        <v>26500000</v>
      </c>
    </row>
    <row r="164" spans="1:7" ht="12.75">
      <c r="A164" s="134"/>
      <c r="B164" s="131">
        <v>20190003</v>
      </c>
      <c r="C164" s="131" t="s">
        <v>336</v>
      </c>
      <c r="D164" s="140">
        <v>1500000</v>
      </c>
      <c r="E164" s="141">
        <v>4500000</v>
      </c>
      <c r="F164" s="141">
        <v>4500000</v>
      </c>
      <c r="G164" s="142">
        <v>10500000</v>
      </c>
    </row>
    <row r="165" spans="1:7" ht="12.75">
      <c r="A165" s="134"/>
      <c r="B165" s="131">
        <v>20190004</v>
      </c>
      <c r="C165" s="131" t="s">
        <v>337</v>
      </c>
      <c r="D165" s="140">
        <v>450000</v>
      </c>
      <c r="E165" s="141">
        <v>500000</v>
      </c>
      <c r="F165" s="141">
        <v>500000</v>
      </c>
      <c r="G165" s="142">
        <v>1450000</v>
      </c>
    </row>
    <row r="166" spans="1:7" ht="12.75">
      <c r="A166" s="134"/>
      <c r="B166" s="131">
        <v>20190005</v>
      </c>
      <c r="C166" s="131" t="s">
        <v>338</v>
      </c>
      <c r="D166" s="140">
        <v>500000</v>
      </c>
      <c r="E166" s="141">
        <v>1000000</v>
      </c>
      <c r="F166" s="141">
        <v>1000000</v>
      </c>
      <c r="G166" s="142">
        <v>2500000</v>
      </c>
    </row>
    <row r="167" spans="1:7" ht="12.75">
      <c r="A167" s="134"/>
      <c r="B167" s="131">
        <v>20190198</v>
      </c>
      <c r="C167" s="131" t="s">
        <v>396</v>
      </c>
      <c r="D167" s="140"/>
      <c r="E167" s="141"/>
      <c r="F167" s="141">
        <v>1000000</v>
      </c>
      <c r="G167" s="142">
        <v>1000000</v>
      </c>
    </row>
    <row r="168" spans="1:7" ht="12.75">
      <c r="A168" s="131" t="s">
        <v>574</v>
      </c>
      <c r="B168" s="132"/>
      <c r="C168" s="132"/>
      <c r="D168" s="140">
        <v>8650000</v>
      </c>
      <c r="E168" s="141">
        <v>16800000</v>
      </c>
      <c r="F168" s="141">
        <v>17500000</v>
      </c>
      <c r="G168" s="142">
        <v>42950000</v>
      </c>
    </row>
    <row r="169" spans="1:7" ht="12.75">
      <c r="A169" s="131">
        <v>33</v>
      </c>
      <c r="B169" s="131">
        <v>19960525</v>
      </c>
      <c r="C169" s="131" t="s">
        <v>116</v>
      </c>
      <c r="D169" s="140">
        <v>500000</v>
      </c>
      <c r="E169" s="141"/>
      <c r="F169" s="141"/>
      <c r="G169" s="142">
        <v>500000</v>
      </c>
    </row>
    <row r="170" spans="1:7" ht="12.75">
      <c r="A170" s="131" t="s">
        <v>575</v>
      </c>
      <c r="B170" s="132"/>
      <c r="C170" s="132"/>
      <c r="D170" s="140">
        <v>500000</v>
      </c>
      <c r="E170" s="141"/>
      <c r="F170" s="141"/>
      <c r="G170" s="142">
        <v>500000</v>
      </c>
    </row>
    <row r="171" spans="1:7" ht="12.75">
      <c r="A171" s="131">
        <v>34</v>
      </c>
      <c r="B171" s="131">
        <v>20100100</v>
      </c>
      <c r="C171" s="131" t="s">
        <v>232</v>
      </c>
      <c r="D171" s="140">
        <v>380000</v>
      </c>
      <c r="E171" s="141"/>
      <c r="F171" s="141"/>
      <c r="G171" s="142">
        <v>380000</v>
      </c>
    </row>
    <row r="172" spans="1:7" ht="12.75">
      <c r="A172" s="134"/>
      <c r="B172" s="131">
        <v>20182618</v>
      </c>
      <c r="C172" s="131" t="s">
        <v>334</v>
      </c>
      <c r="D172" s="140">
        <v>5000000</v>
      </c>
      <c r="E172" s="141">
        <v>5000000</v>
      </c>
      <c r="F172" s="141">
        <v>5000000</v>
      </c>
      <c r="G172" s="142">
        <v>15000000</v>
      </c>
    </row>
    <row r="173" spans="1:7" ht="12.75">
      <c r="A173" s="131" t="s">
        <v>576</v>
      </c>
      <c r="B173" s="132"/>
      <c r="C173" s="132"/>
      <c r="D173" s="140">
        <v>5380000</v>
      </c>
      <c r="E173" s="141">
        <v>5000000</v>
      </c>
      <c r="F173" s="141">
        <v>5000000</v>
      </c>
      <c r="G173" s="142">
        <v>15380000</v>
      </c>
    </row>
    <row r="174" spans="1:7" ht="12.75">
      <c r="A174" s="131">
        <v>35</v>
      </c>
      <c r="B174" s="131">
        <v>20010362</v>
      </c>
      <c r="C174" s="131" t="s">
        <v>468</v>
      </c>
      <c r="D174" s="140"/>
      <c r="E174" s="141"/>
      <c r="F174" s="141">
        <v>1600000</v>
      </c>
      <c r="G174" s="142">
        <v>1600000</v>
      </c>
    </row>
    <row r="175" spans="1:7" ht="12.75">
      <c r="A175" s="134"/>
      <c r="B175" s="131">
        <v>20100100</v>
      </c>
      <c r="C175" s="131" t="s">
        <v>232</v>
      </c>
      <c r="D175" s="140"/>
      <c r="E175" s="141"/>
      <c r="F175" s="141">
        <v>375000</v>
      </c>
      <c r="G175" s="142">
        <v>375000</v>
      </c>
    </row>
    <row r="176" spans="1:7" ht="12.75">
      <c r="A176" s="134"/>
      <c r="B176" s="131">
        <v>20190054</v>
      </c>
      <c r="C176" s="131" t="s">
        <v>345</v>
      </c>
      <c r="D176" s="140">
        <v>15000000</v>
      </c>
      <c r="E176" s="141">
        <v>20000000</v>
      </c>
      <c r="F176" s="141">
        <v>15000000</v>
      </c>
      <c r="G176" s="142">
        <v>50000000</v>
      </c>
    </row>
    <row r="177" spans="1:7" ht="12.75">
      <c r="A177" s="134"/>
      <c r="B177" s="131">
        <v>20190200</v>
      </c>
      <c r="C177" s="131" t="s">
        <v>517</v>
      </c>
      <c r="D177" s="140"/>
      <c r="E177" s="141">
        <v>3000000</v>
      </c>
      <c r="F177" s="141"/>
      <c r="G177" s="142">
        <v>3000000</v>
      </c>
    </row>
    <row r="178" spans="1:7" ht="12.75">
      <c r="A178" s="131" t="s">
        <v>577</v>
      </c>
      <c r="B178" s="132"/>
      <c r="C178" s="132"/>
      <c r="D178" s="140">
        <v>15000000</v>
      </c>
      <c r="E178" s="141">
        <v>23000000</v>
      </c>
      <c r="F178" s="141">
        <v>16975000</v>
      </c>
      <c r="G178" s="142">
        <v>54975000</v>
      </c>
    </row>
    <row r="179" spans="1:7" ht="12.75">
      <c r="A179" s="131">
        <v>36</v>
      </c>
      <c r="B179" s="131">
        <v>20100100</v>
      </c>
      <c r="C179" s="131" t="s">
        <v>232</v>
      </c>
      <c r="D179" s="140">
        <v>380000</v>
      </c>
      <c r="E179" s="141"/>
      <c r="F179" s="141"/>
      <c r="G179" s="142">
        <v>380000</v>
      </c>
    </row>
    <row r="180" spans="1:7" ht="12.75">
      <c r="A180" s="134"/>
      <c r="B180" s="131">
        <v>20100122</v>
      </c>
      <c r="C180" s="131" t="s">
        <v>234</v>
      </c>
      <c r="D180" s="140">
        <v>454545</v>
      </c>
      <c r="E180" s="141">
        <v>625000</v>
      </c>
      <c r="F180" s="141">
        <v>714285</v>
      </c>
      <c r="G180" s="142">
        <v>1793830</v>
      </c>
    </row>
    <row r="181" spans="1:7" ht="12.75">
      <c r="A181" s="134"/>
      <c r="B181" s="131">
        <v>20182456</v>
      </c>
      <c r="C181" s="131" t="s">
        <v>322</v>
      </c>
      <c r="D181" s="140">
        <v>3000000</v>
      </c>
      <c r="E181" s="141"/>
      <c r="F181" s="141"/>
      <c r="G181" s="142">
        <v>3000000</v>
      </c>
    </row>
    <row r="182" spans="1:7" ht="12.75">
      <c r="A182" s="134"/>
      <c r="B182" s="131">
        <v>20190189</v>
      </c>
      <c r="C182" s="131" t="s">
        <v>389</v>
      </c>
      <c r="D182" s="140">
        <v>1500000</v>
      </c>
      <c r="E182" s="141"/>
      <c r="F182" s="141"/>
      <c r="G182" s="142">
        <v>1500000</v>
      </c>
    </row>
    <row r="183" spans="1:7" ht="12.75">
      <c r="A183" s="131" t="s">
        <v>578</v>
      </c>
      <c r="B183" s="132"/>
      <c r="C183" s="132"/>
      <c r="D183" s="140">
        <v>5334545</v>
      </c>
      <c r="E183" s="141">
        <v>625000</v>
      </c>
      <c r="F183" s="141">
        <v>714285</v>
      </c>
      <c r="G183" s="142">
        <v>6673830</v>
      </c>
    </row>
    <row r="184" spans="1:7" ht="12.75">
      <c r="A184" s="131">
        <v>37</v>
      </c>
      <c r="B184" s="131">
        <v>20100122</v>
      </c>
      <c r="C184" s="131" t="s">
        <v>234</v>
      </c>
      <c r="D184" s="140">
        <v>454545</v>
      </c>
      <c r="E184" s="141">
        <v>625000</v>
      </c>
      <c r="F184" s="141">
        <v>714285</v>
      </c>
      <c r="G184" s="142">
        <v>1793830</v>
      </c>
    </row>
    <row r="185" spans="1:7" ht="12.75">
      <c r="A185" s="134"/>
      <c r="B185" s="131">
        <v>20130054</v>
      </c>
      <c r="C185" s="131" t="s">
        <v>487</v>
      </c>
      <c r="D185" s="140"/>
      <c r="E185" s="141">
        <v>6125000</v>
      </c>
      <c r="F185" s="141">
        <v>6125000</v>
      </c>
      <c r="G185" s="142">
        <v>12250000</v>
      </c>
    </row>
    <row r="186" spans="1:7" ht="12.75">
      <c r="A186" s="134"/>
      <c r="B186" s="131">
        <v>20170090</v>
      </c>
      <c r="C186" s="131" t="s">
        <v>489</v>
      </c>
      <c r="D186" s="140"/>
      <c r="E186" s="141">
        <v>3500000</v>
      </c>
      <c r="F186" s="141">
        <v>3500000</v>
      </c>
      <c r="G186" s="142">
        <v>7000000</v>
      </c>
    </row>
    <row r="187" spans="1:7" ht="12.75">
      <c r="A187" s="134"/>
      <c r="B187" s="131">
        <v>20170092</v>
      </c>
      <c r="C187" s="131" t="s">
        <v>490</v>
      </c>
      <c r="D187" s="140"/>
      <c r="E187" s="141">
        <v>2625000</v>
      </c>
      <c r="F187" s="141">
        <v>2625000</v>
      </c>
      <c r="G187" s="142">
        <v>5250000</v>
      </c>
    </row>
    <row r="188" spans="1:7" ht="12.75">
      <c r="A188" s="134"/>
      <c r="B188" s="131">
        <v>20170094</v>
      </c>
      <c r="C188" s="131" t="s">
        <v>491</v>
      </c>
      <c r="D188" s="140"/>
      <c r="E188" s="141">
        <v>5250000</v>
      </c>
      <c r="F188" s="141"/>
      <c r="G188" s="142">
        <v>5250000</v>
      </c>
    </row>
    <row r="189" spans="1:7" ht="12.75">
      <c r="A189" s="131" t="s">
        <v>579</v>
      </c>
      <c r="B189" s="132"/>
      <c r="C189" s="132"/>
      <c r="D189" s="140">
        <v>454545</v>
      </c>
      <c r="E189" s="141">
        <v>18125000</v>
      </c>
      <c r="F189" s="141">
        <v>12964285</v>
      </c>
      <c r="G189" s="142">
        <v>31543830</v>
      </c>
    </row>
    <row r="190" spans="1:7" ht="12.75">
      <c r="A190" s="131">
        <v>38</v>
      </c>
      <c r="B190" s="131">
        <v>20010362</v>
      </c>
      <c r="C190" s="131" t="s">
        <v>468</v>
      </c>
      <c r="D190" s="140"/>
      <c r="E190" s="141">
        <v>1900000</v>
      </c>
      <c r="F190" s="141"/>
      <c r="G190" s="142">
        <v>1900000</v>
      </c>
    </row>
    <row r="191" spans="1:7" ht="12.75">
      <c r="A191" s="134"/>
      <c r="B191" s="131">
        <v>20060103</v>
      </c>
      <c r="C191" s="131" t="s">
        <v>190</v>
      </c>
      <c r="D191" s="140">
        <v>333333.33</v>
      </c>
      <c r="E191" s="141">
        <v>333333.33</v>
      </c>
      <c r="F191" s="141">
        <v>333334</v>
      </c>
      <c r="G191" s="142">
        <v>1000000.66</v>
      </c>
    </row>
    <row r="192" spans="1:7" ht="12.75">
      <c r="A192" s="134"/>
      <c r="B192" s="131">
        <v>20100122</v>
      </c>
      <c r="C192" s="131" t="s">
        <v>234</v>
      </c>
      <c r="D192" s="140">
        <v>454545</v>
      </c>
      <c r="E192" s="141">
        <v>625000</v>
      </c>
      <c r="F192" s="141">
        <v>714285</v>
      </c>
      <c r="G192" s="142">
        <v>1793830</v>
      </c>
    </row>
    <row r="193" spans="1:7" ht="12.75">
      <c r="A193" s="134"/>
      <c r="B193" s="131">
        <v>20190162</v>
      </c>
      <c r="C193" s="131" t="s">
        <v>372</v>
      </c>
      <c r="D193" s="140">
        <v>500000</v>
      </c>
      <c r="E193" s="141">
        <v>500000</v>
      </c>
      <c r="F193" s="141">
        <v>500000</v>
      </c>
      <c r="G193" s="142">
        <v>1500000</v>
      </c>
    </row>
    <row r="194" spans="1:7" ht="12.75">
      <c r="A194" s="131" t="s">
        <v>580</v>
      </c>
      <c r="B194" s="132"/>
      <c r="C194" s="132"/>
      <c r="D194" s="140">
        <v>1287878.33</v>
      </c>
      <c r="E194" s="141">
        <v>3358333.33</v>
      </c>
      <c r="F194" s="141">
        <v>1547619</v>
      </c>
      <c r="G194" s="142">
        <v>6193830.66</v>
      </c>
    </row>
    <row r="195" spans="1:7" ht="12.75">
      <c r="A195" s="131">
        <v>39</v>
      </c>
      <c r="B195" s="131">
        <v>20010362</v>
      </c>
      <c r="C195" s="131" t="s">
        <v>468</v>
      </c>
      <c r="D195" s="140"/>
      <c r="E195" s="141">
        <v>1100000</v>
      </c>
      <c r="F195" s="141"/>
      <c r="G195" s="142">
        <v>1100000</v>
      </c>
    </row>
    <row r="196" spans="1:7" ht="12.75">
      <c r="A196" s="134"/>
      <c r="B196" s="131">
        <v>20030472</v>
      </c>
      <c r="C196" s="131" t="s">
        <v>158</v>
      </c>
      <c r="D196" s="140">
        <v>750000</v>
      </c>
      <c r="E196" s="141">
        <v>1000000</v>
      </c>
      <c r="F196" s="141">
        <v>1500000</v>
      </c>
      <c r="G196" s="142">
        <v>3250000</v>
      </c>
    </row>
    <row r="197" spans="1:7" ht="12.75">
      <c r="A197" s="131" t="s">
        <v>581</v>
      </c>
      <c r="B197" s="132"/>
      <c r="C197" s="132"/>
      <c r="D197" s="140">
        <v>750000</v>
      </c>
      <c r="E197" s="141">
        <v>2100000</v>
      </c>
      <c r="F197" s="141">
        <v>1500000</v>
      </c>
      <c r="G197" s="142">
        <v>4350000</v>
      </c>
    </row>
    <row r="198" spans="1:7" ht="12.75">
      <c r="A198" s="131">
        <v>40</v>
      </c>
      <c r="B198" s="131">
        <v>20010362</v>
      </c>
      <c r="C198" s="131" t="s">
        <v>468</v>
      </c>
      <c r="D198" s="140"/>
      <c r="E198" s="141"/>
      <c r="F198" s="141">
        <v>1800000</v>
      </c>
      <c r="G198" s="142">
        <v>1800000</v>
      </c>
    </row>
    <row r="199" spans="1:7" ht="12.75">
      <c r="A199" s="134"/>
      <c r="B199" s="131">
        <v>20030167</v>
      </c>
      <c r="C199" s="131" t="s">
        <v>150</v>
      </c>
      <c r="D199" s="140">
        <v>1000000</v>
      </c>
      <c r="E199" s="141"/>
      <c r="F199" s="141"/>
      <c r="G199" s="142">
        <v>1000000</v>
      </c>
    </row>
    <row r="200" spans="1:7" ht="12.75">
      <c r="A200" s="134"/>
      <c r="B200" s="131">
        <v>20042992</v>
      </c>
      <c r="C200" s="131" t="s">
        <v>169</v>
      </c>
      <c r="D200" s="140">
        <v>1000000</v>
      </c>
      <c r="E200" s="141">
        <v>1000000</v>
      </c>
      <c r="F200" s="141">
        <v>1000000</v>
      </c>
      <c r="G200" s="142">
        <v>3000000</v>
      </c>
    </row>
    <row r="201" spans="1:7" ht="12.75">
      <c r="A201" s="134"/>
      <c r="B201" s="131">
        <v>20060241</v>
      </c>
      <c r="C201" s="131" t="s">
        <v>201</v>
      </c>
      <c r="D201" s="140">
        <v>1500000</v>
      </c>
      <c r="E201" s="141">
        <v>1500000</v>
      </c>
      <c r="F201" s="141">
        <v>1500000</v>
      </c>
      <c r="G201" s="142">
        <v>4500000</v>
      </c>
    </row>
    <row r="202" spans="1:7" ht="12.75">
      <c r="A202" s="134"/>
      <c r="B202" s="131">
        <v>20080081</v>
      </c>
      <c r="C202" s="131" t="s">
        <v>222</v>
      </c>
      <c r="D202" s="140"/>
      <c r="E202" s="141">
        <v>500000</v>
      </c>
      <c r="F202" s="141">
        <v>500000</v>
      </c>
      <c r="G202" s="142">
        <v>1000000</v>
      </c>
    </row>
    <row r="203" spans="1:7" ht="12.75">
      <c r="A203" s="134"/>
      <c r="B203" s="131">
        <v>20100122</v>
      </c>
      <c r="C203" s="131" t="s">
        <v>234</v>
      </c>
      <c r="D203" s="140">
        <v>454545</v>
      </c>
      <c r="E203" s="141">
        <v>625000</v>
      </c>
      <c r="F203" s="141">
        <v>714285</v>
      </c>
      <c r="G203" s="142">
        <v>1793830</v>
      </c>
    </row>
    <row r="204" spans="1:7" ht="12.75">
      <c r="A204" s="134"/>
      <c r="B204" s="131">
        <v>20120043</v>
      </c>
      <c r="C204" s="131" t="s">
        <v>486</v>
      </c>
      <c r="D204" s="140"/>
      <c r="E204" s="141">
        <v>3675000</v>
      </c>
      <c r="F204" s="141">
        <v>875000</v>
      </c>
      <c r="G204" s="142">
        <v>4550000</v>
      </c>
    </row>
    <row r="205" spans="1:7" ht="12.75">
      <c r="A205" s="134"/>
      <c r="B205" s="131">
        <v>20170094</v>
      </c>
      <c r="C205" s="131" t="s">
        <v>491</v>
      </c>
      <c r="D205" s="140"/>
      <c r="E205" s="141"/>
      <c r="F205" s="141">
        <v>5250000</v>
      </c>
      <c r="G205" s="142">
        <v>5250000</v>
      </c>
    </row>
    <row r="206" spans="1:7" ht="12.75">
      <c r="A206" s="134"/>
      <c r="B206" s="131">
        <v>20170097</v>
      </c>
      <c r="C206" s="131" t="s">
        <v>492</v>
      </c>
      <c r="D206" s="140"/>
      <c r="E206" s="141">
        <v>2100000</v>
      </c>
      <c r="F206" s="141">
        <v>4900000</v>
      </c>
      <c r="G206" s="142">
        <v>7000000</v>
      </c>
    </row>
    <row r="207" spans="1:7" ht="12.75">
      <c r="A207" s="134"/>
      <c r="B207" s="131">
        <v>20170099</v>
      </c>
      <c r="C207" s="131" t="s">
        <v>493</v>
      </c>
      <c r="D207" s="140"/>
      <c r="E207" s="141">
        <v>1575000</v>
      </c>
      <c r="F207" s="141">
        <v>3675000</v>
      </c>
      <c r="G207" s="142">
        <v>5250000</v>
      </c>
    </row>
    <row r="208" spans="1:7" ht="12.75">
      <c r="A208" s="134"/>
      <c r="B208" s="131">
        <v>20170101</v>
      </c>
      <c r="C208" s="131" t="s">
        <v>494</v>
      </c>
      <c r="D208" s="140"/>
      <c r="E208" s="141">
        <v>3150000</v>
      </c>
      <c r="F208" s="141">
        <v>7350000</v>
      </c>
      <c r="G208" s="142">
        <v>10500000</v>
      </c>
    </row>
    <row r="209" spans="1:7" ht="12.75">
      <c r="A209" s="131" t="s">
        <v>582</v>
      </c>
      <c r="B209" s="132"/>
      <c r="C209" s="132"/>
      <c r="D209" s="140">
        <v>3954545</v>
      </c>
      <c r="E209" s="141">
        <v>14125000</v>
      </c>
      <c r="F209" s="141">
        <v>27564285</v>
      </c>
      <c r="G209" s="142">
        <v>45643830</v>
      </c>
    </row>
    <row r="210" spans="1:7" ht="12.75">
      <c r="A210" s="131">
        <v>41</v>
      </c>
      <c r="B210" s="131">
        <v>20060103</v>
      </c>
      <c r="C210" s="131" t="s">
        <v>190</v>
      </c>
      <c r="D210" s="140">
        <v>333333.33</v>
      </c>
      <c r="E210" s="141">
        <v>333333.33</v>
      </c>
      <c r="F210" s="141">
        <v>333333.34</v>
      </c>
      <c r="G210" s="142">
        <v>1000000</v>
      </c>
    </row>
    <row r="211" spans="1:7" ht="12.75">
      <c r="A211" s="134"/>
      <c r="B211" s="131">
        <v>20100122</v>
      </c>
      <c r="C211" s="131" t="s">
        <v>234</v>
      </c>
      <c r="D211" s="140">
        <v>454545</v>
      </c>
      <c r="E211" s="141">
        <v>625000</v>
      </c>
      <c r="F211" s="141">
        <v>714285</v>
      </c>
      <c r="G211" s="142">
        <v>1793830</v>
      </c>
    </row>
    <row r="212" spans="1:7" ht="12.75">
      <c r="A212" s="134"/>
      <c r="B212" s="131">
        <v>20110091</v>
      </c>
      <c r="C212" s="131" t="s">
        <v>238</v>
      </c>
      <c r="D212" s="140">
        <v>5350000</v>
      </c>
      <c r="E212" s="141">
        <v>15000000</v>
      </c>
      <c r="F212" s="141">
        <v>800000</v>
      </c>
      <c r="G212" s="142">
        <v>21150000</v>
      </c>
    </row>
    <row r="213" spans="1:7" ht="12.75">
      <c r="A213" s="134"/>
      <c r="B213" s="131">
        <v>20120033</v>
      </c>
      <c r="C213" s="131" t="s">
        <v>242</v>
      </c>
      <c r="D213" s="140">
        <v>20317520</v>
      </c>
      <c r="E213" s="141">
        <v>16000000</v>
      </c>
      <c r="F213" s="141">
        <v>45000000</v>
      </c>
      <c r="G213" s="142">
        <v>81317520</v>
      </c>
    </row>
    <row r="214" spans="1:7" ht="12.75">
      <c r="A214" s="134"/>
      <c r="B214" s="131">
        <v>20140010</v>
      </c>
      <c r="C214" s="131" t="s">
        <v>256</v>
      </c>
      <c r="D214" s="140">
        <v>5000000</v>
      </c>
      <c r="E214" s="141">
        <v>10000000</v>
      </c>
      <c r="F214" s="141">
        <v>10000000</v>
      </c>
      <c r="G214" s="142">
        <v>25000000</v>
      </c>
    </row>
    <row r="215" spans="1:7" ht="12.75">
      <c r="A215" s="134"/>
      <c r="B215" s="131">
        <v>20162191</v>
      </c>
      <c r="C215" s="131" t="s">
        <v>262</v>
      </c>
      <c r="D215" s="140">
        <v>1000000</v>
      </c>
      <c r="E215" s="141">
        <v>1000000</v>
      </c>
      <c r="F215" s="141">
        <v>1000000</v>
      </c>
      <c r="G215" s="142">
        <v>3000000</v>
      </c>
    </row>
    <row r="216" spans="1:7" ht="12.75">
      <c r="A216" s="134"/>
      <c r="B216" s="131">
        <v>20170069</v>
      </c>
      <c r="C216" s="131" t="s">
        <v>271</v>
      </c>
      <c r="D216" s="140">
        <v>6500000</v>
      </c>
      <c r="E216" s="141">
        <v>8000000</v>
      </c>
      <c r="F216" s="141">
        <v>750000</v>
      </c>
      <c r="G216" s="142">
        <v>15250000</v>
      </c>
    </row>
    <row r="217" spans="1:7" ht="12.75">
      <c r="A217" s="134"/>
      <c r="B217" s="131">
        <v>20170070</v>
      </c>
      <c r="C217" s="131" t="s">
        <v>272</v>
      </c>
      <c r="D217" s="140">
        <v>2500000</v>
      </c>
      <c r="E217" s="141">
        <v>10000000</v>
      </c>
      <c r="F217" s="141">
        <v>650000</v>
      </c>
      <c r="G217" s="142">
        <v>13150000</v>
      </c>
    </row>
    <row r="218" spans="1:7" ht="12.75">
      <c r="A218" s="134"/>
      <c r="B218" s="131">
        <v>20170072</v>
      </c>
      <c r="C218" s="131" t="s">
        <v>274</v>
      </c>
      <c r="D218" s="140">
        <v>9850000</v>
      </c>
      <c r="E218" s="141">
        <v>6000000</v>
      </c>
      <c r="F218" s="141">
        <v>850000</v>
      </c>
      <c r="G218" s="142">
        <v>16700000</v>
      </c>
    </row>
    <row r="219" spans="1:7" ht="12.75">
      <c r="A219" s="134"/>
      <c r="B219" s="131">
        <v>20170091</v>
      </c>
      <c r="C219" s="131" t="s">
        <v>278</v>
      </c>
      <c r="D219" s="140">
        <v>12007600</v>
      </c>
      <c r="E219" s="141">
        <v>7000000</v>
      </c>
      <c r="F219" s="141">
        <v>35000000</v>
      </c>
      <c r="G219" s="142">
        <v>54007600</v>
      </c>
    </row>
    <row r="220" spans="1:7" ht="12.75">
      <c r="A220" s="134"/>
      <c r="B220" s="131">
        <v>20170093</v>
      </c>
      <c r="C220" s="131" t="s">
        <v>279</v>
      </c>
      <c r="D220" s="140">
        <v>7219640</v>
      </c>
      <c r="E220" s="141">
        <v>8000000</v>
      </c>
      <c r="F220" s="141">
        <v>15000000</v>
      </c>
      <c r="G220" s="142">
        <v>30219640</v>
      </c>
    </row>
    <row r="221" spans="1:7" ht="12.75">
      <c r="A221" s="134"/>
      <c r="B221" s="131">
        <v>20170096</v>
      </c>
      <c r="C221" s="131" t="s">
        <v>280</v>
      </c>
      <c r="D221" s="140">
        <v>10053130</v>
      </c>
      <c r="E221" s="141">
        <v>12000000</v>
      </c>
      <c r="F221" s="141">
        <v>25000000</v>
      </c>
      <c r="G221" s="142">
        <v>47053130</v>
      </c>
    </row>
    <row r="222" spans="1:7" ht="12.75">
      <c r="A222" s="134"/>
      <c r="B222" s="131">
        <v>20190095</v>
      </c>
      <c r="C222" s="131" t="s">
        <v>348</v>
      </c>
      <c r="D222" s="140">
        <v>300000</v>
      </c>
      <c r="E222" s="141"/>
      <c r="F222" s="141"/>
      <c r="G222" s="142">
        <v>300000</v>
      </c>
    </row>
    <row r="223" spans="1:7" ht="12.75">
      <c r="A223" s="134"/>
      <c r="B223" s="131">
        <v>20190097</v>
      </c>
      <c r="C223" s="131" t="s">
        <v>350</v>
      </c>
      <c r="D223" s="140">
        <v>300000</v>
      </c>
      <c r="E223" s="141"/>
      <c r="F223" s="141"/>
      <c r="G223" s="142">
        <v>300000</v>
      </c>
    </row>
    <row r="224" spans="1:7" ht="12.75">
      <c r="A224" s="131" t="s">
        <v>583</v>
      </c>
      <c r="B224" s="132"/>
      <c r="C224" s="132"/>
      <c r="D224" s="140">
        <v>81185768.33</v>
      </c>
      <c r="E224" s="141">
        <v>93958333.33</v>
      </c>
      <c r="F224" s="141">
        <v>135097618.34</v>
      </c>
      <c r="G224" s="142">
        <v>310241720</v>
      </c>
    </row>
    <row r="225" spans="1:7" ht="12.75">
      <c r="A225" s="131">
        <v>42</v>
      </c>
      <c r="B225" s="131">
        <v>20182619</v>
      </c>
      <c r="C225" s="131" t="s">
        <v>335</v>
      </c>
      <c r="D225" s="140">
        <v>5000000</v>
      </c>
      <c r="E225" s="141">
        <v>5000000</v>
      </c>
      <c r="F225" s="141">
        <v>5000000</v>
      </c>
      <c r="G225" s="142">
        <v>15000000</v>
      </c>
    </row>
    <row r="226" spans="1:7" ht="12.75">
      <c r="A226" s="131" t="s">
        <v>584</v>
      </c>
      <c r="B226" s="132"/>
      <c r="C226" s="132"/>
      <c r="D226" s="140">
        <v>5000000</v>
      </c>
      <c r="E226" s="141">
        <v>5000000</v>
      </c>
      <c r="F226" s="141">
        <v>5000000</v>
      </c>
      <c r="G226" s="142">
        <v>15000000</v>
      </c>
    </row>
    <row r="227" spans="1:7" ht="12.75">
      <c r="A227" s="131">
        <v>43</v>
      </c>
      <c r="B227" s="131">
        <v>20070144</v>
      </c>
      <c r="C227" s="131" t="s">
        <v>206</v>
      </c>
      <c r="D227" s="140">
        <v>19000000</v>
      </c>
      <c r="E227" s="141">
        <v>1000000</v>
      </c>
      <c r="F227" s="141"/>
      <c r="G227" s="142">
        <v>20000000</v>
      </c>
    </row>
    <row r="228" spans="1:7" ht="12.75">
      <c r="A228" s="134"/>
      <c r="B228" s="131">
        <v>20070147</v>
      </c>
      <c r="C228" s="131" t="s">
        <v>207</v>
      </c>
      <c r="D228" s="140"/>
      <c r="E228" s="141"/>
      <c r="F228" s="141">
        <v>50000000</v>
      </c>
      <c r="G228" s="142">
        <v>50000000</v>
      </c>
    </row>
    <row r="229" spans="1:7" ht="12.75">
      <c r="A229" s="131" t="s">
        <v>585</v>
      </c>
      <c r="B229" s="132"/>
      <c r="C229" s="132"/>
      <c r="D229" s="140">
        <v>19000000</v>
      </c>
      <c r="E229" s="141">
        <v>1000000</v>
      </c>
      <c r="F229" s="141">
        <v>50000000</v>
      </c>
      <c r="G229" s="142">
        <v>70000000</v>
      </c>
    </row>
    <row r="230" spans="1:7" ht="12.75">
      <c r="A230" s="131">
        <v>44</v>
      </c>
      <c r="B230" s="131">
        <v>20010362</v>
      </c>
      <c r="C230" s="131" t="s">
        <v>468</v>
      </c>
      <c r="D230" s="140"/>
      <c r="E230" s="141">
        <v>2000000</v>
      </c>
      <c r="F230" s="141">
        <v>2000000</v>
      </c>
      <c r="G230" s="142">
        <v>4000000</v>
      </c>
    </row>
    <row r="231" spans="1:7" ht="12.75">
      <c r="A231" s="134"/>
      <c r="B231" s="131">
        <v>20100122</v>
      </c>
      <c r="C231" s="131" t="s">
        <v>234</v>
      </c>
      <c r="D231" s="140">
        <v>454545</v>
      </c>
      <c r="E231" s="141">
        <v>625000</v>
      </c>
      <c r="F231" s="141">
        <v>714285</v>
      </c>
      <c r="G231" s="142">
        <v>1793830</v>
      </c>
    </row>
    <row r="232" spans="1:7" ht="12.75">
      <c r="A232" s="134"/>
      <c r="B232" s="131">
        <v>20190155</v>
      </c>
      <c r="C232" s="131" t="s">
        <v>516</v>
      </c>
      <c r="D232" s="140"/>
      <c r="E232" s="141">
        <v>2000000</v>
      </c>
      <c r="F232" s="141">
        <v>5000000</v>
      </c>
      <c r="G232" s="142">
        <v>7000000</v>
      </c>
    </row>
    <row r="233" spans="1:7" ht="12.75">
      <c r="A233" s="134"/>
      <c r="B233" s="131">
        <v>20190190</v>
      </c>
      <c r="C233" s="131" t="s">
        <v>390</v>
      </c>
      <c r="D233" s="140">
        <v>1800000</v>
      </c>
      <c r="E233" s="141"/>
      <c r="F233" s="141"/>
      <c r="G233" s="142">
        <v>1800000</v>
      </c>
    </row>
    <row r="234" spans="1:7" ht="12.75">
      <c r="A234" s="134"/>
      <c r="B234" s="131">
        <v>20190199</v>
      </c>
      <c r="C234" s="131" t="s">
        <v>536</v>
      </c>
      <c r="D234" s="140"/>
      <c r="E234" s="141"/>
      <c r="F234" s="141">
        <v>2000000</v>
      </c>
      <c r="G234" s="142">
        <v>2000000</v>
      </c>
    </row>
    <row r="235" spans="1:7" ht="12.75">
      <c r="A235" s="131" t="s">
        <v>586</v>
      </c>
      <c r="B235" s="132"/>
      <c r="C235" s="132"/>
      <c r="D235" s="140">
        <v>2254545</v>
      </c>
      <c r="E235" s="141">
        <v>4625000</v>
      </c>
      <c r="F235" s="141">
        <v>9714285</v>
      </c>
      <c r="G235" s="142">
        <v>16593830</v>
      </c>
    </row>
    <row r="236" spans="1:7" ht="12.75">
      <c r="A236" s="131">
        <v>45</v>
      </c>
      <c r="B236" s="131">
        <v>20120030</v>
      </c>
      <c r="C236" s="131" t="s">
        <v>240</v>
      </c>
      <c r="D236" s="140">
        <v>20403050</v>
      </c>
      <c r="E236" s="141">
        <v>24000000</v>
      </c>
      <c r="F236" s="141">
        <v>5000000</v>
      </c>
      <c r="G236" s="142">
        <v>49403050</v>
      </c>
    </row>
    <row r="237" spans="1:7" ht="12.75">
      <c r="A237" s="134"/>
      <c r="B237" s="131">
        <v>20170079</v>
      </c>
      <c r="C237" s="131" t="s">
        <v>275</v>
      </c>
      <c r="D237" s="140">
        <v>8657090</v>
      </c>
      <c r="E237" s="141">
        <v>3600000</v>
      </c>
      <c r="F237" s="141">
        <v>2500000</v>
      </c>
      <c r="G237" s="142">
        <v>14757090</v>
      </c>
    </row>
    <row r="238" spans="1:7" ht="12.75">
      <c r="A238" s="134"/>
      <c r="B238" s="131">
        <v>20170081</v>
      </c>
      <c r="C238" s="131" t="s">
        <v>276</v>
      </c>
      <c r="D238" s="140">
        <v>3283180</v>
      </c>
      <c r="E238" s="141">
        <v>2400000</v>
      </c>
      <c r="F238" s="141">
        <v>2000000</v>
      </c>
      <c r="G238" s="142">
        <v>7683180</v>
      </c>
    </row>
    <row r="239" spans="1:7" ht="12.75">
      <c r="A239" s="134"/>
      <c r="B239" s="131">
        <v>20170083</v>
      </c>
      <c r="C239" s="131" t="s">
        <v>277</v>
      </c>
      <c r="D239" s="140">
        <v>9113320</v>
      </c>
      <c r="E239" s="141">
        <v>3600000</v>
      </c>
      <c r="F239" s="141">
        <v>3500000</v>
      </c>
      <c r="G239" s="142">
        <v>16213320</v>
      </c>
    </row>
    <row r="240" spans="1:7" ht="12.75">
      <c r="A240" s="134"/>
      <c r="B240" s="131">
        <v>20190096</v>
      </c>
      <c r="C240" s="131" t="s">
        <v>349</v>
      </c>
      <c r="D240" s="140">
        <v>300000</v>
      </c>
      <c r="E240" s="141"/>
      <c r="F240" s="141"/>
      <c r="G240" s="142">
        <v>300000</v>
      </c>
    </row>
    <row r="241" spans="1:7" ht="12.75">
      <c r="A241" s="131" t="s">
        <v>587</v>
      </c>
      <c r="B241" s="132"/>
      <c r="C241" s="132"/>
      <c r="D241" s="140">
        <v>41756640</v>
      </c>
      <c r="E241" s="141">
        <v>33600000</v>
      </c>
      <c r="F241" s="141">
        <v>13000000</v>
      </c>
      <c r="G241" s="142">
        <v>88356640</v>
      </c>
    </row>
    <row r="242" spans="1:7" ht="12.75">
      <c r="A242" s="131">
        <v>46</v>
      </c>
      <c r="B242" s="131">
        <v>20010119</v>
      </c>
      <c r="C242" s="131" t="s">
        <v>141</v>
      </c>
      <c r="D242" s="140">
        <v>1500000</v>
      </c>
      <c r="E242" s="141">
        <v>1500000</v>
      </c>
      <c r="F242" s="141">
        <v>1500000</v>
      </c>
      <c r="G242" s="142">
        <v>4500000</v>
      </c>
    </row>
    <row r="243" spans="1:7" ht="12.75">
      <c r="A243" s="134"/>
      <c r="B243" s="131">
        <v>20060103</v>
      </c>
      <c r="C243" s="131" t="s">
        <v>190</v>
      </c>
      <c r="D243" s="140">
        <v>333333.34</v>
      </c>
      <c r="E243" s="141">
        <v>333333.34</v>
      </c>
      <c r="F243" s="141">
        <v>333333.34</v>
      </c>
      <c r="G243" s="142">
        <v>1000000.02</v>
      </c>
    </row>
    <row r="244" spans="1:7" ht="12.75">
      <c r="A244" s="134"/>
      <c r="B244" s="131">
        <v>20190052</v>
      </c>
      <c r="C244" s="131" t="s">
        <v>343</v>
      </c>
      <c r="D244" s="140">
        <v>10000000</v>
      </c>
      <c r="E244" s="141"/>
      <c r="F244" s="141"/>
      <c r="G244" s="142">
        <v>10000000</v>
      </c>
    </row>
    <row r="245" spans="1:7" ht="12.75">
      <c r="A245" s="134"/>
      <c r="B245" s="131">
        <v>20190177</v>
      </c>
      <c r="C245" s="131" t="s">
        <v>383</v>
      </c>
      <c r="D245" s="140">
        <v>21500000</v>
      </c>
      <c r="E245" s="141"/>
      <c r="F245" s="141"/>
      <c r="G245" s="142">
        <v>21500000</v>
      </c>
    </row>
    <row r="246" spans="1:7" ht="12.75">
      <c r="A246" s="131" t="s">
        <v>588</v>
      </c>
      <c r="B246" s="132"/>
      <c r="C246" s="132"/>
      <c r="D246" s="140">
        <v>33333333.34</v>
      </c>
      <c r="E246" s="141">
        <v>1833333.34</v>
      </c>
      <c r="F246" s="141">
        <v>1833333.34</v>
      </c>
      <c r="G246" s="142">
        <v>37000000.019999996</v>
      </c>
    </row>
    <row r="247" spans="1:7" ht="12.75">
      <c r="A247" s="131">
        <v>47</v>
      </c>
      <c r="B247" s="131">
        <v>20190168</v>
      </c>
      <c r="C247" s="131" t="s">
        <v>375</v>
      </c>
      <c r="D247" s="140">
        <v>500000</v>
      </c>
      <c r="E247" s="141">
        <v>500000</v>
      </c>
      <c r="F247" s="141">
        <v>500000</v>
      </c>
      <c r="G247" s="142">
        <v>1500000</v>
      </c>
    </row>
    <row r="248" spans="1:7" ht="12.75">
      <c r="A248" s="131" t="s">
        <v>589</v>
      </c>
      <c r="B248" s="132"/>
      <c r="C248" s="132"/>
      <c r="D248" s="140">
        <v>500000</v>
      </c>
      <c r="E248" s="141">
        <v>500000</v>
      </c>
      <c r="F248" s="141">
        <v>500000</v>
      </c>
      <c r="G248" s="142">
        <v>1500000</v>
      </c>
    </row>
    <row r="249" spans="1:7" ht="12.75">
      <c r="A249" s="131">
        <v>48</v>
      </c>
      <c r="B249" s="131">
        <v>19980402</v>
      </c>
      <c r="C249" s="131" t="s">
        <v>127</v>
      </c>
      <c r="D249" s="140">
        <v>1000000</v>
      </c>
      <c r="E249" s="141">
        <v>1000000</v>
      </c>
      <c r="F249" s="141">
        <v>1000000</v>
      </c>
      <c r="G249" s="142">
        <v>3000000</v>
      </c>
    </row>
    <row r="250" spans="1:7" ht="12.75">
      <c r="A250" s="134"/>
      <c r="B250" s="131">
        <v>20010362</v>
      </c>
      <c r="C250" s="131" t="s">
        <v>468</v>
      </c>
      <c r="D250" s="140"/>
      <c r="E250" s="141">
        <v>1700000</v>
      </c>
      <c r="F250" s="141">
        <v>1700000</v>
      </c>
      <c r="G250" s="142">
        <v>3400000</v>
      </c>
    </row>
    <row r="251" spans="1:7" ht="12.75">
      <c r="A251" s="134"/>
      <c r="B251" s="131">
        <v>20070147</v>
      </c>
      <c r="C251" s="131" t="s">
        <v>207</v>
      </c>
      <c r="D251" s="140">
        <v>10000000</v>
      </c>
      <c r="E251" s="141">
        <v>50000000</v>
      </c>
      <c r="F251" s="141"/>
      <c r="G251" s="142">
        <v>60000000</v>
      </c>
    </row>
    <row r="252" spans="1:7" ht="12.75">
      <c r="A252" s="134"/>
      <c r="B252" s="131">
        <v>20090053</v>
      </c>
      <c r="C252" s="131" t="s">
        <v>228</v>
      </c>
      <c r="D252" s="140">
        <v>700000</v>
      </c>
      <c r="E252" s="141">
        <v>700000</v>
      </c>
      <c r="F252" s="141">
        <v>800000</v>
      </c>
      <c r="G252" s="142">
        <v>2200000</v>
      </c>
    </row>
    <row r="253" spans="1:7" ht="12.75">
      <c r="A253" s="134"/>
      <c r="B253" s="131">
        <v>20110066</v>
      </c>
      <c r="C253" s="131" t="s">
        <v>237</v>
      </c>
      <c r="D253" s="140">
        <v>3333333.33</v>
      </c>
      <c r="E253" s="141">
        <v>3333334</v>
      </c>
      <c r="F253" s="141">
        <v>666666</v>
      </c>
      <c r="G253" s="142">
        <v>7333333.33</v>
      </c>
    </row>
    <row r="254" spans="1:7" ht="12.75">
      <c r="A254" s="134"/>
      <c r="B254" s="131">
        <v>20190170</v>
      </c>
      <c r="C254" s="131" t="s">
        <v>377</v>
      </c>
      <c r="D254" s="140">
        <v>250000</v>
      </c>
      <c r="E254" s="141">
        <v>250000</v>
      </c>
      <c r="F254" s="141">
        <v>250000</v>
      </c>
      <c r="G254" s="142">
        <v>750000</v>
      </c>
    </row>
    <row r="255" spans="1:7" ht="12.75">
      <c r="A255" s="134"/>
      <c r="B255" s="131">
        <v>20190195</v>
      </c>
      <c r="C255" s="131" t="s">
        <v>394</v>
      </c>
      <c r="D255" s="140">
        <v>200000</v>
      </c>
      <c r="E255" s="141">
        <v>200000</v>
      </c>
      <c r="F255" s="141">
        <v>200000</v>
      </c>
      <c r="G255" s="142">
        <v>600000</v>
      </c>
    </row>
    <row r="256" spans="1:7" ht="12.75">
      <c r="A256" s="131" t="s">
        <v>590</v>
      </c>
      <c r="B256" s="132"/>
      <c r="C256" s="132"/>
      <c r="D256" s="140">
        <v>15483333.33</v>
      </c>
      <c r="E256" s="141">
        <v>57183334</v>
      </c>
      <c r="F256" s="141">
        <v>4616666</v>
      </c>
      <c r="G256" s="142">
        <v>77283333.33</v>
      </c>
    </row>
    <row r="257" spans="1:7" ht="12.75">
      <c r="A257" s="131">
        <v>49</v>
      </c>
      <c r="B257" s="131">
        <v>20010362</v>
      </c>
      <c r="C257" s="131" t="s">
        <v>468</v>
      </c>
      <c r="D257" s="140"/>
      <c r="E257" s="141">
        <v>1700000</v>
      </c>
      <c r="F257" s="141"/>
      <c r="G257" s="142">
        <v>1700000</v>
      </c>
    </row>
    <row r="258" spans="1:7" ht="12.75">
      <c r="A258" s="134"/>
      <c r="B258" s="131">
        <v>20110066</v>
      </c>
      <c r="C258" s="131" t="s">
        <v>237</v>
      </c>
      <c r="D258" s="140">
        <v>3333333.33</v>
      </c>
      <c r="E258" s="141">
        <v>3333333.34</v>
      </c>
      <c r="F258" s="141">
        <v>666666.67</v>
      </c>
      <c r="G258" s="142">
        <v>7333333.34</v>
      </c>
    </row>
    <row r="259" spans="1:7" ht="12.75">
      <c r="A259" s="134"/>
      <c r="B259" s="131">
        <v>20190161</v>
      </c>
      <c r="C259" s="131" t="s">
        <v>371</v>
      </c>
      <c r="D259" s="140">
        <v>800000</v>
      </c>
      <c r="E259" s="141">
        <v>1200000</v>
      </c>
      <c r="F259" s="141"/>
      <c r="G259" s="142">
        <v>2000000</v>
      </c>
    </row>
    <row r="260" spans="1:7" ht="12.75">
      <c r="A260" s="131" t="s">
        <v>591</v>
      </c>
      <c r="B260" s="132"/>
      <c r="C260" s="132"/>
      <c r="D260" s="140">
        <v>4133333.33</v>
      </c>
      <c r="E260" s="141">
        <v>6233333.34</v>
      </c>
      <c r="F260" s="141">
        <v>666666.67</v>
      </c>
      <c r="G260" s="142">
        <v>11033333.34</v>
      </c>
    </row>
    <row r="261" spans="1:7" ht="12.75">
      <c r="A261" s="131">
        <v>50</v>
      </c>
      <c r="B261" s="131">
        <v>20000160</v>
      </c>
      <c r="C261" s="131" t="s">
        <v>136</v>
      </c>
      <c r="D261" s="140">
        <v>800000</v>
      </c>
      <c r="E261" s="141">
        <v>1000000</v>
      </c>
      <c r="F261" s="141">
        <v>2200000</v>
      </c>
      <c r="G261" s="142">
        <v>4000000</v>
      </c>
    </row>
    <row r="262" spans="1:7" ht="12.75">
      <c r="A262" s="134"/>
      <c r="B262" s="131">
        <v>20030177</v>
      </c>
      <c r="C262" s="131" t="s">
        <v>151</v>
      </c>
      <c r="D262" s="140">
        <v>2250000</v>
      </c>
      <c r="E262" s="141"/>
      <c r="F262" s="141"/>
      <c r="G262" s="142">
        <v>2250000</v>
      </c>
    </row>
    <row r="263" spans="1:7" ht="12.75">
      <c r="A263" s="134"/>
      <c r="B263" s="131">
        <v>20080081</v>
      </c>
      <c r="C263" s="131" t="s">
        <v>222</v>
      </c>
      <c r="D263" s="140">
        <v>500000</v>
      </c>
      <c r="E263" s="141"/>
      <c r="F263" s="141"/>
      <c r="G263" s="142">
        <v>500000</v>
      </c>
    </row>
    <row r="264" spans="1:7" ht="12.75">
      <c r="A264" s="134"/>
      <c r="B264" s="131">
        <v>20110066</v>
      </c>
      <c r="C264" s="131" t="s">
        <v>237</v>
      </c>
      <c r="D264" s="140">
        <v>3333333.34</v>
      </c>
      <c r="E264" s="141">
        <v>3333333.35</v>
      </c>
      <c r="F264" s="141">
        <v>666666.67</v>
      </c>
      <c r="G264" s="142">
        <v>7333333.359999999</v>
      </c>
    </row>
    <row r="265" spans="1:7" ht="12.75">
      <c r="A265" s="134"/>
      <c r="B265" s="131">
        <v>20190191</v>
      </c>
      <c r="C265" s="131" t="s">
        <v>391</v>
      </c>
      <c r="D265" s="140">
        <v>1400000</v>
      </c>
      <c r="E265" s="141"/>
      <c r="F265" s="141"/>
      <c r="G265" s="142">
        <v>1400000</v>
      </c>
    </row>
    <row r="266" spans="1:7" ht="12.75">
      <c r="A266" s="131" t="s">
        <v>592</v>
      </c>
      <c r="B266" s="132"/>
      <c r="C266" s="132"/>
      <c r="D266" s="140">
        <v>8283333.34</v>
      </c>
      <c r="E266" s="141">
        <v>4333333.35</v>
      </c>
      <c r="F266" s="141">
        <v>2866666.67</v>
      </c>
      <c r="G266" s="142">
        <v>15483333.36</v>
      </c>
    </row>
    <row r="267" spans="1:7" ht="12.75">
      <c r="A267" s="131">
        <v>51</v>
      </c>
      <c r="B267" s="131">
        <v>19980266</v>
      </c>
      <c r="C267" s="131" t="s">
        <v>123</v>
      </c>
      <c r="D267" s="140"/>
      <c r="E267" s="141"/>
      <c r="F267" s="141">
        <v>700000</v>
      </c>
      <c r="G267" s="142">
        <v>700000</v>
      </c>
    </row>
    <row r="268" spans="1:7" ht="12.75">
      <c r="A268" s="134"/>
      <c r="B268" s="131">
        <v>20000106</v>
      </c>
      <c r="C268" s="131" t="s">
        <v>467</v>
      </c>
      <c r="D268" s="140"/>
      <c r="E268" s="141">
        <v>3000000</v>
      </c>
      <c r="F268" s="141">
        <v>3000000</v>
      </c>
      <c r="G268" s="142">
        <v>6000000</v>
      </c>
    </row>
    <row r="269" spans="1:7" ht="12.75">
      <c r="A269" s="134"/>
      <c r="B269" s="131">
        <v>20010119</v>
      </c>
      <c r="C269" s="131" t="s">
        <v>141</v>
      </c>
      <c r="D269" s="140">
        <v>1500000</v>
      </c>
      <c r="E269" s="141">
        <v>1500000</v>
      </c>
      <c r="F269" s="141">
        <v>1500000</v>
      </c>
      <c r="G269" s="142">
        <v>4500000</v>
      </c>
    </row>
    <row r="270" spans="1:7" ht="12.75">
      <c r="A270" s="134"/>
      <c r="B270" s="131">
        <v>20010221</v>
      </c>
      <c r="C270" s="131" t="s">
        <v>142</v>
      </c>
      <c r="D270" s="140">
        <v>500000</v>
      </c>
      <c r="E270" s="141">
        <v>4000000</v>
      </c>
      <c r="F270" s="141">
        <v>2000000</v>
      </c>
      <c r="G270" s="142">
        <v>6500000</v>
      </c>
    </row>
    <row r="271" spans="1:7" ht="12.75">
      <c r="A271" s="134"/>
      <c r="B271" s="131">
        <v>20030177</v>
      </c>
      <c r="C271" s="131" t="s">
        <v>151</v>
      </c>
      <c r="D271" s="140"/>
      <c r="E271" s="141">
        <v>2250000</v>
      </c>
      <c r="F271" s="141"/>
      <c r="G271" s="142">
        <v>2250000</v>
      </c>
    </row>
    <row r="272" spans="1:7" ht="12.75">
      <c r="A272" s="134"/>
      <c r="B272" s="131">
        <v>20030470</v>
      </c>
      <c r="C272" s="131" t="s">
        <v>156</v>
      </c>
      <c r="D272" s="140">
        <v>500000</v>
      </c>
      <c r="E272" s="141">
        <v>500000</v>
      </c>
      <c r="F272" s="141">
        <v>500000</v>
      </c>
      <c r="G272" s="142">
        <v>1500000</v>
      </c>
    </row>
    <row r="273" spans="1:7" ht="12.75">
      <c r="A273" s="134"/>
      <c r="B273" s="131">
        <v>20060110</v>
      </c>
      <c r="C273" s="131" t="s">
        <v>193</v>
      </c>
      <c r="D273" s="140">
        <v>500000</v>
      </c>
      <c r="E273" s="141"/>
      <c r="F273" s="141"/>
      <c r="G273" s="142">
        <v>500000</v>
      </c>
    </row>
    <row r="274" spans="1:7" ht="12.75">
      <c r="A274" s="134"/>
      <c r="B274" s="131">
        <v>20190172</v>
      </c>
      <c r="C274" s="131" t="s">
        <v>379</v>
      </c>
      <c r="D274" s="140">
        <v>2000000</v>
      </c>
      <c r="E274" s="141"/>
      <c r="F274" s="141"/>
      <c r="G274" s="142">
        <v>2000000</v>
      </c>
    </row>
    <row r="275" spans="1:7" ht="12.75">
      <c r="A275" s="134"/>
      <c r="B275" s="131">
        <v>20190193</v>
      </c>
      <c r="C275" s="131" t="s">
        <v>393</v>
      </c>
      <c r="D275" s="140">
        <v>3000000</v>
      </c>
      <c r="E275" s="141"/>
      <c r="F275" s="141"/>
      <c r="G275" s="142">
        <v>3000000</v>
      </c>
    </row>
    <row r="276" spans="1:7" ht="12.75">
      <c r="A276" s="131" t="s">
        <v>593</v>
      </c>
      <c r="B276" s="132"/>
      <c r="C276" s="132"/>
      <c r="D276" s="140">
        <v>8000000</v>
      </c>
      <c r="E276" s="141">
        <v>11250000</v>
      </c>
      <c r="F276" s="141">
        <v>7700000</v>
      </c>
      <c r="G276" s="142">
        <v>26950000</v>
      </c>
    </row>
    <row r="277" spans="1:7" ht="12.75">
      <c r="A277" s="131">
        <v>52</v>
      </c>
      <c r="B277" s="131">
        <v>20030182</v>
      </c>
      <c r="C277" s="131" t="s">
        <v>152</v>
      </c>
      <c r="D277" s="140">
        <v>1500000</v>
      </c>
      <c r="E277" s="141"/>
      <c r="F277" s="141"/>
      <c r="G277" s="142">
        <v>1500000</v>
      </c>
    </row>
    <row r="278" spans="1:7" ht="12.75">
      <c r="A278" s="134"/>
      <c r="B278" s="131">
        <v>20100122</v>
      </c>
      <c r="C278" s="131" t="s">
        <v>234</v>
      </c>
      <c r="D278" s="140">
        <v>454545</v>
      </c>
      <c r="E278" s="141">
        <v>625000</v>
      </c>
      <c r="F278" s="141">
        <v>714285</v>
      </c>
      <c r="G278" s="142">
        <v>1793830</v>
      </c>
    </row>
    <row r="279" spans="1:7" ht="12.75">
      <c r="A279" s="131" t="s">
        <v>594</v>
      </c>
      <c r="B279" s="132"/>
      <c r="C279" s="132"/>
      <c r="D279" s="140">
        <v>1954545</v>
      </c>
      <c r="E279" s="141">
        <v>625000</v>
      </c>
      <c r="F279" s="141">
        <v>714285</v>
      </c>
      <c r="G279" s="142">
        <v>3293830</v>
      </c>
    </row>
    <row r="280" spans="1:7" ht="12.75">
      <c r="A280" s="131">
        <v>53</v>
      </c>
      <c r="B280" s="131">
        <v>20060106</v>
      </c>
      <c r="C280" s="131" t="s">
        <v>191</v>
      </c>
      <c r="D280" s="140">
        <v>16000000</v>
      </c>
      <c r="E280" s="141">
        <v>20000000</v>
      </c>
      <c r="F280" s="141">
        <v>6666666</v>
      </c>
      <c r="G280" s="142">
        <v>42666666</v>
      </c>
    </row>
    <row r="281" spans="1:7" ht="12.75">
      <c r="A281" s="134"/>
      <c r="B281" s="131">
        <v>20060107</v>
      </c>
      <c r="C281" s="131" t="s">
        <v>192</v>
      </c>
      <c r="D281" s="140">
        <v>666666</v>
      </c>
      <c r="E281" s="141"/>
      <c r="F281" s="141"/>
      <c r="G281" s="142">
        <v>666666</v>
      </c>
    </row>
    <row r="282" spans="1:7" ht="12.75">
      <c r="A282" s="134"/>
      <c r="B282" s="131">
        <v>20070161</v>
      </c>
      <c r="C282" s="131" t="s">
        <v>211</v>
      </c>
      <c r="D282" s="140">
        <v>19250000</v>
      </c>
      <c r="E282" s="141">
        <v>29900000</v>
      </c>
      <c r="F282" s="141">
        <v>5000000</v>
      </c>
      <c r="G282" s="142">
        <v>54150000</v>
      </c>
    </row>
    <row r="283" spans="1:7" ht="12.75">
      <c r="A283" s="134"/>
      <c r="B283" s="131">
        <v>20080080</v>
      </c>
      <c r="C283" s="131" t="s">
        <v>221</v>
      </c>
      <c r="D283" s="140">
        <v>8000000</v>
      </c>
      <c r="E283" s="141">
        <v>8500000</v>
      </c>
      <c r="F283" s="141">
        <v>8000000</v>
      </c>
      <c r="G283" s="142">
        <v>24500000</v>
      </c>
    </row>
    <row r="284" spans="1:7" ht="12.75">
      <c r="A284" s="134"/>
      <c r="B284" s="131">
        <v>20140003</v>
      </c>
      <c r="C284" s="131" t="s">
        <v>253</v>
      </c>
      <c r="D284" s="140">
        <v>2000000</v>
      </c>
      <c r="E284" s="141"/>
      <c r="F284" s="141">
        <v>2000000</v>
      </c>
      <c r="G284" s="142">
        <v>4000000</v>
      </c>
    </row>
    <row r="285" spans="1:7" ht="12.75">
      <c r="A285" s="134"/>
      <c r="B285" s="131">
        <v>20190171</v>
      </c>
      <c r="C285" s="131" t="s">
        <v>378</v>
      </c>
      <c r="D285" s="140">
        <v>500000</v>
      </c>
      <c r="E285" s="141">
        <v>500000</v>
      </c>
      <c r="F285" s="141">
        <v>500000</v>
      </c>
      <c r="G285" s="142">
        <v>1500000</v>
      </c>
    </row>
    <row r="286" spans="1:7" ht="12.75">
      <c r="A286" s="131" t="s">
        <v>595</v>
      </c>
      <c r="B286" s="132"/>
      <c r="C286" s="132"/>
      <c r="D286" s="140">
        <v>46416666</v>
      </c>
      <c r="E286" s="141">
        <v>58900000</v>
      </c>
      <c r="F286" s="141">
        <v>22166666</v>
      </c>
      <c r="G286" s="142">
        <v>127483332</v>
      </c>
    </row>
    <row r="287" spans="1:7" ht="12.75">
      <c r="A287" s="131">
        <v>54</v>
      </c>
      <c r="B287" s="131">
        <v>20030379</v>
      </c>
      <c r="C287" s="131" t="s">
        <v>154</v>
      </c>
      <c r="D287" s="140">
        <v>3000000</v>
      </c>
      <c r="E287" s="141">
        <v>5000000</v>
      </c>
      <c r="F287" s="141">
        <v>4000000</v>
      </c>
      <c r="G287" s="142">
        <v>12000000</v>
      </c>
    </row>
    <row r="288" spans="1:7" ht="12.75">
      <c r="A288" s="134"/>
      <c r="B288" s="131">
        <v>20060106</v>
      </c>
      <c r="C288" s="131" t="s">
        <v>191</v>
      </c>
      <c r="D288" s="140"/>
      <c r="E288" s="141"/>
      <c r="F288" s="141">
        <v>6666666.66</v>
      </c>
      <c r="G288" s="142">
        <v>6666666.66</v>
      </c>
    </row>
    <row r="289" spans="1:7" ht="12.75">
      <c r="A289" s="134"/>
      <c r="B289" s="131">
        <v>20060107</v>
      </c>
      <c r="C289" s="131" t="s">
        <v>192</v>
      </c>
      <c r="D289" s="140">
        <v>666666.66</v>
      </c>
      <c r="E289" s="141"/>
      <c r="F289" s="141"/>
      <c r="G289" s="142">
        <v>666666.66</v>
      </c>
    </row>
    <row r="290" spans="1:7" ht="12.75">
      <c r="A290" s="134"/>
      <c r="B290" s="131">
        <v>20070161</v>
      </c>
      <c r="C290" s="131" t="s">
        <v>211</v>
      </c>
      <c r="D290" s="140">
        <v>19250000</v>
      </c>
      <c r="E290" s="141">
        <v>29900000</v>
      </c>
      <c r="F290" s="141">
        <v>5000000</v>
      </c>
      <c r="G290" s="142">
        <v>54150000</v>
      </c>
    </row>
    <row r="291" spans="1:7" ht="12.75">
      <c r="A291" s="134"/>
      <c r="B291" s="131">
        <v>20120055</v>
      </c>
      <c r="C291" s="131" t="s">
        <v>245</v>
      </c>
      <c r="D291" s="140">
        <v>150000</v>
      </c>
      <c r="E291" s="141">
        <v>12000000</v>
      </c>
      <c r="F291" s="141">
        <v>1000000</v>
      </c>
      <c r="G291" s="142">
        <v>13150000</v>
      </c>
    </row>
    <row r="292" spans="1:7" ht="12.75">
      <c r="A292" s="134"/>
      <c r="B292" s="131">
        <v>20170115</v>
      </c>
      <c r="C292" s="131" t="s">
        <v>284</v>
      </c>
      <c r="D292" s="140">
        <v>100000</v>
      </c>
      <c r="E292" s="141">
        <v>9000000</v>
      </c>
      <c r="F292" s="141">
        <v>850000</v>
      </c>
      <c r="G292" s="142">
        <v>9950000</v>
      </c>
    </row>
    <row r="293" spans="1:7" ht="12.75">
      <c r="A293" s="134"/>
      <c r="B293" s="131">
        <v>20170116</v>
      </c>
      <c r="C293" s="131" t="s">
        <v>285</v>
      </c>
      <c r="D293" s="140">
        <v>2850000</v>
      </c>
      <c r="E293" s="141">
        <v>6000000</v>
      </c>
      <c r="F293" s="141">
        <v>550000</v>
      </c>
      <c r="G293" s="142">
        <v>9400000</v>
      </c>
    </row>
    <row r="294" spans="1:7" ht="12.75">
      <c r="A294" s="134"/>
      <c r="B294" s="131">
        <v>20170117</v>
      </c>
      <c r="C294" s="131" t="s">
        <v>286</v>
      </c>
      <c r="D294" s="140">
        <v>4350000</v>
      </c>
      <c r="E294" s="141">
        <v>8000000</v>
      </c>
      <c r="F294" s="141">
        <v>650000</v>
      </c>
      <c r="G294" s="142">
        <v>13000000</v>
      </c>
    </row>
    <row r="295" spans="1:7" ht="12.75">
      <c r="A295" s="134"/>
      <c r="B295" s="131">
        <v>20190173</v>
      </c>
      <c r="C295" s="131" t="s">
        <v>380</v>
      </c>
      <c r="D295" s="140">
        <v>300000</v>
      </c>
      <c r="E295" s="141"/>
      <c r="F295" s="141"/>
      <c r="G295" s="142">
        <v>300000</v>
      </c>
    </row>
    <row r="296" spans="1:7" ht="12.75">
      <c r="A296" s="131" t="s">
        <v>596</v>
      </c>
      <c r="B296" s="132"/>
      <c r="C296" s="132"/>
      <c r="D296" s="140">
        <v>30666666.66</v>
      </c>
      <c r="E296" s="141">
        <v>69900000</v>
      </c>
      <c r="F296" s="141">
        <v>18716666.66</v>
      </c>
      <c r="G296" s="142">
        <v>119283333.32</v>
      </c>
    </row>
    <row r="297" spans="1:7" ht="12.75">
      <c r="A297" s="131">
        <v>55</v>
      </c>
      <c r="B297" s="131">
        <v>20010362</v>
      </c>
      <c r="C297" s="131" t="s">
        <v>468</v>
      </c>
      <c r="D297" s="140"/>
      <c r="E297" s="141">
        <v>1800000</v>
      </c>
      <c r="F297" s="141"/>
      <c r="G297" s="142">
        <v>1800000</v>
      </c>
    </row>
    <row r="298" spans="1:7" ht="12.75">
      <c r="A298" s="134"/>
      <c r="B298" s="131">
        <v>20060106</v>
      </c>
      <c r="C298" s="131" t="s">
        <v>191</v>
      </c>
      <c r="D298" s="140"/>
      <c r="E298" s="141"/>
      <c r="F298" s="141">
        <v>6666666.66</v>
      </c>
      <c r="G298" s="142">
        <v>6666666.66</v>
      </c>
    </row>
    <row r="299" spans="1:7" ht="12.75">
      <c r="A299" s="134"/>
      <c r="B299" s="131">
        <v>20100100</v>
      </c>
      <c r="C299" s="131" t="s">
        <v>232</v>
      </c>
      <c r="D299" s="140">
        <v>380000</v>
      </c>
      <c r="E299" s="141">
        <v>300000</v>
      </c>
      <c r="F299" s="141"/>
      <c r="G299" s="142">
        <v>680000</v>
      </c>
    </row>
    <row r="300" spans="1:7" ht="12.75">
      <c r="A300" s="134"/>
      <c r="B300" s="131">
        <v>20190192</v>
      </c>
      <c r="C300" s="131" t="s">
        <v>392</v>
      </c>
      <c r="D300" s="140">
        <v>1500000</v>
      </c>
      <c r="E300" s="141"/>
      <c r="F300" s="141"/>
      <c r="G300" s="142">
        <v>1500000</v>
      </c>
    </row>
    <row r="301" spans="1:7" ht="12.75">
      <c r="A301" s="131" t="s">
        <v>597</v>
      </c>
      <c r="B301" s="132"/>
      <c r="C301" s="132"/>
      <c r="D301" s="140">
        <v>1880000</v>
      </c>
      <c r="E301" s="141">
        <v>2100000</v>
      </c>
      <c r="F301" s="141">
        <v>6666666.66</v>
      </c>
      <c r="G301" s="142">
        <v>10646666.66</v>
      </c>
    </row>
    <row r="302" spans="1:7" ht="12.75">
      <c r="A302" s="131">
        <v>56</v>
      </c>
      <c r="B302" s="131">
        <v>20060107</v>
      </c>
      <c r="C302" s="131" t="s">
        <v>192</v>
      </c>
      <c r="D302" s="140">
        <v>666666.67</v>
      </c>
      <c r="E302" s="141"/>
      <c r="F302" s="141"/>
      <c r="G302" s="142">
        <v>666666.67</v>
      </c>
    </row>
    <row r="303" spans="1:7" ht="12.75">
      <c r="A303" s="134"/>
      <c r="B303" s="131">
        <v>20090038</v>
      </c>
      <c r="C303" s="131" t="s">
        <v>226</v>
      </c>
      <c r="D303" s="140">
        <v>2000000</v>
      </c>
      <c r="E303" s="141">
        <v>2000000</v>
      </c>
      <c r="F303" s="141">
        <v>2000000</v>
      </c>
      <c r="G303" s="142">
        <v>6000000</v>
      </c>
    </row>
    <row r="304" spans="1:7" ht="12.75">
      <c r="A304" s="131" t="s">
        <v>598</v>
      </c>
      <c r="B304" s="132"/>
      <c r="C304" s="132"/>
      <c r="D304" s="140">
        <v>2666666.67</v>
      </c>
      <c r="E304" s="141">
        <v>2000000</v>
      </c>
      <c r="F304" s="141">
        <v>2000000</v>
      </c>
      <c r="G304" s="142">
        <v>6666666.67</v>
      </c>
    </row>
    <row r="305" spans="1:7" ht="12.75">
      <c r="A305" s="131">
        <v>57</v>
      </c>
      <c r="B305" s="131">
        <v>20010362</v>
      </c>
      <c r="C305" s="131" t="s">
        <v>468</v>
      </c>
      <c r="D305" s="140"/>
      <c r="E305" s="141"/>
      <c r="F305" s="141">
        <v>1900000</v>
      </c>
      <c r="G305" s="142">
        <v>1900000</v>
      </c>
    </row>
    <row r="306" spans="1:7" ht="12.75">
      <c r="A306" s="134"/>
      <c r="B306" s="131">
        <v>20190157</v>
      </c>
      <c r="C306" s="131" t="s">
        <v>367</v>
      </c>
      <c r="D306" s="140">
        <v>1650000</v>
      </c>
      <c r="E306" s="141"/>
      <c r="F306" s="141"/>
      <c r="G306" s="142">
        <v>1650000</v>
      </c>
    </row>
    <row r="307" spans="1:7" ht="12.75">
      <c r="A307" s="131" t="s">
        <v>599</v>
      </c>
      <c r="B307" s="132"/>
      <c r="C307" s="132"/>
      <c r="D307" s="140">
        <v>1650000</v>
      </c>
      <c r="E307" s="141"/>
      <c r="F307" s="141">
        <v>1900000</v>
      </c>
      <c r="G307" s="142">
        <v>3550000</v>
      </c>
    </row>
    <row r="308" spans="1:7" ht="12.75">
      <c r="A308" s="131">
        <v>58</v>
      </c>
      <c r="B308" s="131">
        <v>20182553</v>
      </c>
      <c r="C308" s="131" t="s">
        <v>508</v>
      </c>
      <c r="D308" s="140"/>
      <c r="E308" s="141">
        <v>1000000</v>
      </c>
      <c r="F308" s="141">
        <v>1000000</v>
      </c>
      <c r="G308" s="142">
        <v>2000000</v>
      </c>
    </row>
    <row r="309" spans="1:7" ht="12.75">
      <c r="A309" s="131" t="s">
        <v>600</v>
      </c>
      <c r="B309" s="132"/>
      <c r="C309" s="132"/>
      <c r="D309" s="140"/>
      <c r="E309" s="141">
        <v>1000000</v>
      </c>
      <c r="F309" s="141">
        <v>1000000</v>
      </c>
      <c r="G309" s="142">
        <v>2000000</v>
      </c>
    </row>
    <row r="310" spans="1:7" ht="12.75">
      <c r="A310" s="131">
        <v>59</v>
      </c>
      <c r="B310" s="131">
        <v>20100100</v>
      </c>
      <c r="C310" s="131" t="s">
        <v>232</v>
      </c>
      <c r="D310" s="140"/>
      <c r="E310" s="141">
        <v>300000</v>
      </c>
      <c r="F310" s="141"/>
      <c r="G310" s="142">
        <v>300000</v>
      </c>
    </row>
    <row r="311" spans="1:7" ht="12.75">
      <c r="A311" s="134"/>
      <c r="B311" s="131">
        <v>20170130</v>
      </c>
      <c r="C311" s="131" t="s">
        <v>291</v>
      </c>
      <c r="D311" s="140">
        <v>500000</v>
      </c>
      <c r="E311" s="141"/>
      <c r="F311" s="141"/>
      <c r="G311" s="142">
        <v>500000</v>
      </c>
    </row>
    <row r="312" spans="1:7" ht="12.75">
      <c r="A312" s="131" t="s">
        <v>601</v>
      </c>
      <c r="B312" s="132"/>
      <c r="C312" s="132"/>
      <c r="D312" s="140">
        <v>500000</v>
      </c>
      <c r="E312" s="141">
        <v>300000</v>
      </c>
      <c r="F312" s="141"/>
      <c r="G312" s="142">
        <v>800000</v>
      </c>
    </row>
    <row r="313" spans="1:7" ht="12.75">
      <c r="A313" s="131">
        <v>60</v>
      </c>
      <c r="B313" s="131">
        <v>19940233</v>
      </c>
      <c r="C313" s="131" t="s">
        <v>108</v>
      </c>
      <c r="D313" s="140">
        <v>1000000</v>
      </c>
      <c r="E313" s="141"/>
      <c r="F313" s="141">
        <v>1000000</v>
      </c>
      <c r="G313" s="142">
        <v>2000000</v>
      </c>
    </row>
    <row r="314" spans="1:7" ht="12.75">
      <c r="A314" s="134"/>
      <c r="B314" s="131">
        <v>19960190</v>
      </c>
      <c r="C314" s="131" t="s">
        <v>113</v>
      </c>
      <c r="D314" s="140">
        <v>500000</v>
      </c>
      <c r="E314" s="141">
        <v>500000</v>
      </c>
      <c r="F314" s="141">
        <v>500000</v>
      </c>
      <c r="G314" s="142">
        <v>1500000</v>
      </c>
    </row>
    <row r="315" spans="1:7" ht="12.75">
      <c r="A315" s="134"/>
      <c r="B315" s="131">
        <v>19960193</v>
      </c>
      <c r="C315" s="131" t="s">
        <v>114</v>
      </c>
      <c r="D315" s="140">
        <v>1500000</v>
      </c>
      <c r="E315" s="141">
        <v>1500000</v>
      </c>
      <c r="F315" s="141">
        <v>2000000</v>
      </c>
      <c r="G315" s="142">
        <v>5000000</v>
      </c>
    </row>
    <row r="316" spans="1:7" ht="12.75">
      <c r="A316" s="134"/>
      <c r="B316" s="131">
        <v>19980319</v>
      </c>
      <c r="C316" s="131" t="s">
        <v>125</v>
      </c>
      <c r="D316" s="140">
        <v>4000000</v>
      </c>
      <c r="E316" s="141">
        <v>4000000</v>
      </c>
      <c r="F316" s="141">
        <v>4000000</v>
      </c>
      <c r="G316" s="142">
        <v>12000000</v>
      </c>
    </row>
    <row r="317" spans="1:7" ht="12.75">
      <c r="A317" s="134"/>
      <c r="B317" s="131">
        <v>20030034</v>
      </c>
      <c r="C317" s="131" t="s">
        <v>148</v>
      </c>
      <c r="D317" s="140">
        <v>1000000</v>
      </c>
      <c r="E317" s="141"/>
      <c r="F317" s="141"/>
      <c r="G317" s="142">
        <v>1000000</v>
      </c>
    </row>
    <row r="318" spans="1:7" ht="12.75">
      <c r="A318" s="134"/>
      <c r="B318" s="131">
        <v>20042993</v>
      </c>
      <c r="C318" s="131" t="s">
        <v>170</v>
      </c>
      <c r="D318" s="140">
        <v>500000</v>
      </c>
      <c r="E318" s="141">
        <v>500000</v>
      </c>
      <c r="F318" s="141">
        <v>500000</v>
      </c>
      <c r="G318" s="142">
        <v>1500000</v>
      </c>
    </row>
    <row r="319" spans="1:7" ht="12.75">
      <c r="A319" s="134"/>
      <c r="B319" s="131">
        <v>20070143</v>
      </c>
      <c r="C319" s="131" t="s">
        <v>205</v>
      </c>
      <c r="D319" s="140">
        <v>18000000</v>
      </c>
      <c r="E319" s="141">
        <v>12000000</v>
      </c>
      <c r="F319" s="141">
        <v>500000</v>
      </c>
      <c r="G319" s="142">
        <v>30500000</v>
      </c>
    </row>
    <row r="320" spans="1:7" ht="12.75">
      <c r="A320" s="134"/>
      <c r="B320" s="131">
        <v>20080079</v>
      </c>
      <c r="C320" s="131" t="s">
        <v>220</v>
      </c>
      <c r="D320" s="140">
        <v>1000000</v>
      </c>
      <c r="E320" s="141"/>
      <c r="F320" s="141"/>
      <c r="G320" s="142">
        <v>1000000</v>
      </c>
    </row>
    <row r="321" spans="1:7" ht="12.75">
      <c r="A321" s="134"/>
      <c r="B321" s="131">
        <v>20100122</v>
      </c>
      <c r="C321" s="131" t="s">
        <v>234</v>
      </c>
      <c r="D321" s="140">
        <v>454545</v>
      </c>
      <c r="E321" s="141">
        <v>625000</v>
      </c>
      <c r="F321" s="141">
        <v>714295</v>
      </c>
      <c r="G321" s="142">
        <v>1793840</v>
      </c>
    </row>
    <row r="322" spans="1:7" ht="12.75">
      <c r="A322" s="134"/>
      <c r="B322" s="131">
        <v>20162188</v>
      </c>
      <c r="C322" s="131" t="s">
        <v>261</v>
      </c>
      <c r="D322" s="140">
        <v>10000000</v>
      </c>
      <c r="E322" s="141">
        <v>5000000</v>
      </c>
      <c r="F322" s="141">
        <v>2000000</v>
      </c>
      <c r="G322" s="142">
        <v>17000000</v>
      </c>
    </row>
    <row r="323" spans="1:7" ht="12.75">
      <c r="A323" s="134"/>
      <c r="B323" s="131">
        <v>20190151</v>
      </c>
      <c r="C323" s="131" t="s">
        <v>363</v>
      </c>
      <c r="D323" s="140">
        <v>1000000</v>
      </c>
      <c r="E323" s="141">
        <v>1000000</v>
      </c>
      <c r="F323" s="141">
        <v>2000000</v>
      </c>
      <c r="G323" s="142">
        <v>4000000</v>
      </c>
    </row>
    <row r="324" spans="1:7" ht="12.75">
      <c r="A324" s="134"/>
      <c r="B324" s="131">
        <v>20190153</v>
      </c>
      <c r="C324" s="131" t="s">
        <v>364</v>
      </c>
      <c r="D324" s="140">
        <v>600000</v>
      </c>
      <c r="E324" s="141">
        <v>600000</v>
      </c>
      <c r="F324" s="141">
        <v>600000</v>
      </c>
      <c r="G324" s="142">
        <v>1800000</v>
      </c>
    </row>
    <row r="325" spans="1:7" ht="12.75">
      <c r="A325" s="131" t="s">
        <v>602</v>
      </c>
      <c r="B325" s="132"/>
      <c r="C325" s="132"/>
      <c r="D325" s="140">
        <v>39554545</v>
      </c>
      <c r="E325" s="141">
        <v>25725000</v>
      </c>
      <c r="F325" s="141">
        <v>13814295</v>
      </c>
      <c r="G325" s="142">
        <v>79093840</v>
      </c>
    </row>
    <row r="326" spans="1:7" ht="12.75">
      <c r="A326" s="131">
        <v>99</v>
      </c>
      <c r="B326" s="131">
        <v>20042993</v>
      </c>
      <c r="C326" s="131" t="s">
        <v>170</v>
      </c>
      <c r="D326" s="140"/>
      <c r="E326" s="141">
        <v>500000</v>
      </c>
      <c r="F326" s="141">
        <v>500000</v>
      </c>
      <c r="G326" s="142">
        <v>1000000</v>
      </c>
    </row>
    <row r="327" spans="1:7" ht="12.75">
      <c r="A327" s="131" t="s">
        <v>603</v>
      </c>
      <c r="B327" s="132"/>
      <c r="C327" s="132"/>
      <c r="D327" s="140"/>
      <c r="E327" s="141">
        <v>500000</v>
      </c>
      <c r="F327" s="141">
        <v>500000</v>
      </c>
      <c r="G327" s="142">
        <v>1000000</v>
      </c>
    </row>
    <row r="328" spans="1:7" ht="12.75">
      <c r="A328" s="131">
        <v>990</v>
      </c>
      <c r="B328" s="131">
        <v>19930233</v>
      </c>
      <c r="C328" s="131" t="s">
        <v>97</v>
      </c>
      <c r="D328" s="140">
        <v>1000000</v>
      </c>
      <c r="E328" s="141"/>
      <c r="F328" s="141"/>
      <c r="G328" s="142">
        <v>1000000</v>
      </c>
    </row>
    <row r="329" spans="1:7" ht="12.75">
      <c r="A329" s="134"/>
      <c r="B329" s="131">
        <v>19930254</v>
      </c>
      <c r="C329" s="131" t="s">
        <v>99</v>
      </c>
      <c r="D329" s="140">
        <v>750000</v>
      </c>
      <c r="E329" s="141">
        <v>1000000</v>
      </c>
      <c r="F329" s="141">
        <v>1500000</v>
      </c>
      <c r="G329" s="142">
        <v>3250000</v>
      </c>
    </row>
    <row r="330" spans="1:7" ht="12.75">
      <c r="A330" s="134"/>
      <c r="B330" s="131">
        <v>19930255</v>
      </c>
      <c r="C330" s="131" t="s">
        <v>100</v>
      </c>
      <c r="D330" s="140">
        <v>5000000</v>
      </c>
      <c r="E330" s="141"/>
      <c r="F330" s="141"/>
      <c r="G330" s="142">
        <v>5000000</v>
      </c>
    </row>
    <row r="331" spans="1:7" ht="12.75">
      <c r="A331" s="134"/>
      <c r="B331" s="131">
        <v>19930259</v>
      </c>
      <c r="C331" s="131" t="s">
        <v>101</v>
      </c>
      <c r="D331" s="140">
        <v>4000000</v>
      </c>
      <c r="E331" s="141"/>
      <c r="F331" s="141"/>
      <c r="G331" s="142">
        <v>4000000</v>
      </c>
    </row>
    <row r="332" spans="1:7" ht="12.75">
      <c r="A332" s="134"/>
      <c r="B332" s="131">
        <v>19930264</v>
      </c>
      <c r="C332" s="131" t="s">
        <v>102</v>
      </c>
      <c r="D332" s="140">
        <v>27826090</v>
      </c>
      <c r="E332" s="141">
        <v>27826090</v>
      </c>
      <c r="F332" s="141">
        <v>27826090</v>
      </c>
      <c r="G332" s="142">
        <v>83478270</v>
      </c>
    </row>
    <row r="333" spans="1:7" ht="12.75">
      <c r="A333" s="134"/>
      <c r="B333" s="131">
        <v>19930283</v>
      </c>
      <c r="C333" s="131" t="s">
        <v>103</v>
      </c>
      <c r="D333" s="140">
        <v>20000000</v>
      </c>
      <c r="E333" s="141">
        <v>20000000</v>
      </c>
      <c r="F333" s="141">
        <v>27849000</v>
      </c>
      <c r="G333" s="142">
        <v>67849000</v>
      </c>
    </row>
    <row r="334" spans="1:7" ht="12.75">
      <c r="A334" s="134"/>
      <c r="B334" s="131">
        <v>19940233</v>
      </c>
      <c r="C334" s="131" t="s">
        <v>108</v>
      </c>
      <c r="D334" s="140"/>
      <c r="E334" s="141">
        <v>1000000</v>
      </c>
      <c r="F334" s="141"/>
      <c r="G334" s="142">
        <v>1000000</v>
      </c>
    </row>
    <row r="335" spans="1:7" ht="12.75">
      <c r="A335" s="134"/>
      <c r="B335" s="131">
        <v>19970070</v>
      </c>
      <c r="C335" s="131" t="s">
        <v>119</v>
      </c>
      <c r="D335" s="140">
        <v>2000000</v>
      </c>
      <c r="E335" s="141">
        <v>750000</v>
      </c>
      <c r="F335" s="141">
        <v>750000</v>
      </c>
      <c r="G335" s="142">
        <v>3500000</v>
      </c>
    </row>
    <row r="336" spans="1:7" ht="12.75">
      <c r="A336" s="134"/>
      <c r="B336" s="131">
        <v>19990104</v>
      </c>
      <c r="C336" s="131" t="s">
        <v>128</v>
      </c>
      <c r="D336" s="140">
        <v>5000000</v>
      </c>
      <c r="E336" s="141"/>
      <c r="F336" s="141"/>
      <c r="G336" s="142">
        <v>5000000</v>
      </c>
    </row>
    <row r="337" spans="1:7" ht="12.75">
      <c r="A337" s="134"/>
      <c r="B337" s="131">
        <v>20042988</v>
      </c>
      <c r="C337" s="131" t="s">
        <v>168</v>
      </c>
      <c r="D337" s="140">
        <v>5000000</v>
      </c>
      <c r="E337" s="141">
        <v>6000000</v>
      </c>
      <c r="F337" s="141">
        <v>7000000</v>
      </c>
      <c r="G337" s="142">
        <v>18000000</v>
      </c>
    </row>
    <row r="338" spans="1:7" ht="12.75">
      <c r="A338" s="134"/>
      <c r="B338" s="131">
        <v>20042993</v>
      </c>
      <c r="C338" s="131" t="s">
        <v>170</v>
      </c>
      <c r="D338" s="140">
        <v>500000</v>
      </c>
      <c r="E338" s="141"/>
      <c r="F338" s="141"/>
      <c r="G338" s="142">
        <v>500000</v>
      </c>
    </row>
    <row r="339" spans="1:7" ht="12.75">
      <c r="A339" s="134"/>
      <c r="B339" s="131">
        <v>20050187</v>
      </c>
      <c r="C339" s="131" t="s">
        <v>179</v>
      </c>
      <c r="D339" s="140">
        <v>10000000</v>
      </c>
      <c r="E339" s="141">
        <v>9000000</v>
      </c>
      <c r="F339" s="141">
        <v>10000000</v>
      </c>
      <c r="G339" s="142">
        <v>29000000</v>
      </c>
    </row>
    <row r="340" spans="1:7" ht="12.75">
      <c r="A340" s="134"/>
      <c r="B340" s="131">
        <v>20050189</v>
      </c>
      <c r="C340" s="131" t="s">
        <v>180</v>
      </c>
      <c r="D340" s="140">
        <v>500000</v>
      </c>
      <c r="E340" s="141">
        <v>500000</v>
      </c>
      <c r="F340" s="141">
        <v>500000</v>
      </c>
      <c r="G340" s="142">
        <v>1500000</v>
      </c>
    </row>
    <row r="341" spans="1:7" ht="12.75">
      <c r="A341" s="134"/>
      <c r="B341" s="131">
        <v>20060217</v>
      </c>
      <c r="C341" s="131" t="s">
        <v>198</v>
      </c>
      <c r="D341" s="140">
        <v>2000000</v>
      </c>
      <c r="E341" s="141">
        <v>3000000</v>
      </c>
      <c r="F341" s="141">
        <v>3500000</v>
      </c>
      <c r="G341" s="142">
        <v>8500000</v>
      </c>
    </row>
    <row r="342" spans="1:7" ht="12.75">
      <c r="A342" s="134"/>
      <c r="B342" s="131">
        <v>20070209</v>
      </c>
      <c r="C342" s="131" t="s">
        <v>214</v>
      </c>
      <c r="D342" s="140">
        <v>2000000</v>
      </c>
      <c r="E342" s="141">
        <v>2000000</v>
      </c>
      <c r="F342" s="141">
        <v>1750000</v>
      </c>
      <c r="G342" s="142">
        <v>5750000</v>
      </c>
    </row>
    <row r="343" spans="1:7" ht="12.75">
      <c r="A343" s="134"/>
      <c r="B343" s="131">
        <v>20170022</v>
      </c>
      <c r="C343" s="131" t="s">
        <v>266</v>
      </c>
      <c r="D343" s="140">
        <v>30000000</v>
      </c>
      <c r="E343" s="141">
        <v>30000000</v>
      </c>
      <c r="F343" s="141"/>
      <c r="G343" s="142">
        <v>60000000</v>
      </c>
    </row>
    <row r="344" spans="1:7" ht="12.75">
      <c r="A344" s="134"/>
      <c r="B344" s="131">
        <v>20182549</v>
      </c>
      <c r="C344" s="131" t="s">
        <v>326</v>
      </c>
      <c r="D344" s="140">
        <v>5427000</v>
      </c>
      <c r="E344" s="141"/>
      <c r="F344" s="141"/>
      <c r="G344" s="142">
        <v>5427000</v>
      </c>
    </row>
    <row r="345" spans="1:7" ht="12.75">
      <c r="A345" s="134"/>
      <c r="B345" s="131">
        <v>20182551</v>
      </c>
      <c r="C345" s="131" t="s">
        <v>328</v>
      </c>
      <c r="D345" s="140">
        <v>45000000</v>
      </c>
      <c r="E345" s="141"/>
      <c r="F345" s="141"/>
      <c r="G345" s="142">
        <v>45000000</v>
      </c>
    </row>
    <row r="346" spans="1:7" ht="12.75">
      <c r="A346" s="131" t="s">
        <v>604</v>
      </c>
      <c r="B346" s="132"/>
      <c r="C346" s="132"/>
      <c r="D346" s="140">
        <v>166003090</v>
      </c>
      <c r="E346" s="141">
        <v>101076090</v>
      </c>
      <c r="F346" s="141">
        <v>80675090</v>
      </c>
      <c r="G346" s="142">
        <v>347754270</v>
      </c>
    </row>
    <row r="347" spans="1:7" ht="12.75">
      <c r="A347" s="131">
        <v>991</v>
      </c>
      <c r="B347" s="131">
        <v>19930320</v>
      </c>
      <c r="C347" s="131" t="s">
        <v>463</v>
      </c>
      <c r="D347" s="140"/>
      <c r="E347" s="141">
        <v>5000000</v>
      </c>
      <c r="F347" s="141">
        <v>5000000</v>
      </c>
      <c r="G347" s="142">
        <v>10000000</v>
      </c>
    </row>
    <row r="348" spans="1:7" ht="12.75">
      <c r="A348" s="134"/>
      <c r="B348" s="131">
        <v>19960156</v>
      </c>
      <c r="C348" s="131" t="s">
        <v>112</v>
      </c>
      <c r="D348" s="140">
        <v>500000</v>
      </c>
      <c r="E348" s="141">
        <v>500000</v>
      </c>
      <c r="F348" s="141">
        <v>500000</v>
      </c>
      <c r="G348" s="142">
        <v>1500000</v>
      </c>
    </row>
    <row r="349" spans="1:7" ht="12.75">
      <c r="A349" s="134"/>
      <c r="B349" s="131">
        <v>19990184</v>
      </c>
      <c r="C349" s="131" t="s">
        <v>466</v>
      </c>
      <c r="D349" s="140"/>
      <c r="E349" s="141">
        <v>2000000</v>
      </c>
      <c r="F349" s="141">
        <v>3000000</v>
      </c>
      <c r="G349" s="142">
        <v>5000000</v>
      </c>
    </row>
    <row r="350" spans="1:7" ht="12.75">
      <c r="A350" s="134"/>
      <c r="B350" s="131">
        <v>19990185</v>
      </c>
      <c r="C350" s="131" t="s">
        <v>131</v>
      </c>
      <c r="D350" s="140">
        <v>8000000</v>
      </c>
      <c r="E350" s="141">
        <v>10000000</v>
      </c>
      <c r="F350" s="141">
        <v>8000000</v>
      </c>
      <c r="G350" s="142">
        <v>26000000</v>
      </c>
    </row>
    <row r="351" spans="1:7" ht="12.75">
      <c r="A351" s="134"/>
      <c r="B351" s="131">
        <v>20000037</v>
      </c>
      <c r="C351" s="131" t="s">
        <v>132</v>
      </c>
      <c r="D351" s="140">
        <v>500000</v>
      </c>
      <c r="E351" s="141">
        <v>1000000</v>
      </c>
      <c r="F351" s="141">
        <v>1000000</v>
      </c>
      <c r="G351" s="142">
        <v>2500000</v>
      </c>
    </row>
    <row r="352" spans="1:7" ht="12.75">
      <c r="A352" s="134"/>
      <c r="B352" s="131">
        <v>20000051</v>
      </c>
      <c r="C352" s="131" t="s">
        <v>133</v>
      </c>
      <c r="D352" s="140">
        <v>4000000</v>
      </c>
      <c r="E352" s="141">
        <v>4000000</v>
      </c>
      <c r="F352" s="141">
        <v>5000000</v>
      </c>
      <c r="G352" s="142">
        <v>13000000</v>
      </c>
    </row>
    <row r="353" spans="1:7" ht="12.75">
      <c r="A353" s="134"/>
      <c r="B353" s="131">
        <v>20000052</v>
      </c>
      <c r="C353" s="131" t="s">
        <v>134</v>
      </c>
      <c r="D353" s="140">
        <v>45000000</v>
      </c>
      <c r="E353" s="141">
        <v>45000000</v>
      </c>
      <c r="F353" s="141"/>
      <c r="G353" s="142">
        <v>90000000</v>
      </c>
    </row>
    <row r="354" spans="1:7" ht="12.75">
      <c r="A354" s="134"/>
      <c r="B354" s="131">
        <v>20010307</v>
      </c>
      <c r="C354" s="131" t="s">
        <v>143</v>
      </c>
      <c r="D354" s="140">
        <v>500000</v>
      </c>
      <c r="E354" s="141">
        <v>1000000</v>
      </c>
      <c r="F354" s="141">
        <v>500000</v>
      </c>
      <c r="G354" s="142">
        <v>2000000</v>
      </c>
    </row>
    <row r="355" spans="1:7" ht="12.75">
      <c r="A355" s="134"/>
      <c r="B355" s="131">
        <v>20030295</v>
      </c>
      <c r="C355" s="131" t="s">
        <v>471</v>
      </c>
      <c r="D355" s="140"/>
      <c r="E355" s="141">
        <v>1000000</v>
      </c>
      <c r="F355" s="141">
        <v>5000000</v>
      </c>
      <c r="G355" s="142">
        <v>6000000</v>
      </c>
    </row>
    <row r="356" spans="1:7" ht="12.75">
      <c r="A356" s="134"/>
      <c r="B356" s="131">
        <v>20030511</v>
      </c>
      <c r="C356" s="131" t="s">
        <v>473</v>
      </c>
      <c r="D356" s="140"/>
      <c r="E356" s="141">
        <v>7000000</v>
      </c>
      <c r="F356" s="141">
        <v>5000000</v>
      </c>
      <c r="G356" s="142">
        <v>12000000</v>
      </c>
    </row>
    <row r="357" spans="1:7" ht="12.75">
      <c r="A357" s="134"/>
      <c r="B357" s="131">
        <v>20030512</v>
      </c>
      <c r="C357" s="131" t="s">
        <v>520</v>
      </c>
      <c r="D357" s="140"/>
      <c r="E357" s="141"/>
      <c r="F357" s="141">
        <v>1000000</v>
      </c>
      <c r="G357" s="142">
        <v>1000000</v>
      </c>
    </row>
    <row r="358" spans="1:7" ht="12.75">
      <c r="A358" s="134"/>
      <c r="B358" s="131">
        <v>20030601</v>
      </c>
      <c r="C358" s="131" t="s">
        <v>159</v>
      </c>
      <c r="D358" s="140">
        <v>500000</v>
      </c>
      <c r="E358" s="141"/>
      <c r="F358" s="141"/>
      <c r="G358" s="142">
        <v>500000</v>
      </c>
    </row>
    <row r="359" spans="1:7" ht="12.75">
      <c r="A359" s="134"/>
      <c r="B359" s="131">
        <v>20030630</v>
      </c>
      <c r="C359" s="131" t="s">
        <v>161</v>
      </c>
      <c r="D359" s="140">
        <v>80000000</v>
      </c>
      <c r="E359" s="141">
        <v>90000000</v>
      </c>
      <c r="F359" s="141">
        <v>80000000</v>
      </c>
      <c r="G359" s="142">
        <v>250000000</v>
      </c>
    </row>
    <row r="360" spans="1:7" ht="12.75">
      <c r="A360" s="134"/>
      <c r="B360" s="131">
        <v>20042883</v>
      </c>
      <c r="C360" s="131" t="s">
        <v>165</v>
      </c>
      <c r="D360" s="140">
        <v>3000000</v>
      </c>
      <c r="E360" s="141">
        <v>3000000</v>
      </c>
      <c r="F360" s="141">
        <v>3000000</v>
      </c>
      <c r="G360" s="142">
        <v>9000000</v>
      </c>
    </row>
    <row r="361" spans="1:7" ht="12.75">
      <c r="A361" s="134"/>
      <c r="B361" s="131">
        <v>20042889</v>
      </c>
      <c r="C361" s="131" t="s">
        <v>166</v>
      </c>
      <c r="D361" s="140"/>
      <c r="E361" s="141">
        <v>1000000</v>
      </c>
      <c r="F361" s="141">
        <v>4000000</v>
      </c>
      <c r="G361" s="142">
        <v>5000000</v>
      </c>
    </row>
    <row r="362" spans="1:7" ht="12.75">
      <c r="A362" s="134"/>
      <c r="B362" s="131">
        <v>20050106</v>
      </c>
      <c r="C362" s="131" t="s">
        <v>177</v>
      </c>
      <c r="D362" s="140">
        <v>19000000</v>
      </c>
      <c r="E362" s="141">
        <v>1000000</v>
      </c>
      <c r="F362" s="141">
        <v>1000000</v>
      </c>
      <c r="G362" s="142">
        <v>21000000</v>
      </c>
    </row>
    <row r="363" spans="1:7" ht="12.75">
      <c r="A363" s="134"/>
      <c r="B363" s="131">
        <v>20060080</v>
      </c>
      <c r="C363" s="131" t="s">
        <v>189</v>
      </c>
      <c r="D363" s="140">
        <v>2000000</v>
      </c>
      <c r="E363" s="141">
        <v>5000000</v>
      </c>
      <c r="F363" s="141">
        <v>85000000</v>
      </c>
      <c r="G363" s="142">
        <v>92000000</v>
      </c>
    </row>
    <row r="364" spans="1:7" ht="12.75">
      <c r="A364" s="134"/>
      <c r="B364" s="131">
        <v>20060081</v>
      </c>
      <c r="C364" s="131" t="s">
        <v>521</v>
      </c>
      <c r="D364" s="140"/>
      <c r="E364" s="141"/>
      <c r="F364" s="141">
        <v>1000000</v>
      </c>
      <c r="G364" s="142">
        <v>1000000</v>
      </c>
    </row>
    <row r="365" spans="1:7" ht="12.75">
      <c r="A365" s="134"/>
      <c r="B365" s="131">
        <v>20060082</v>
      </c>
      <c r="C365" s="131" t="s">
        <v>475</v>
      </c>
      <c r="D365" s="140"/>
      <c r="E365" s="141">
        <v>250000</v>
      </c>
      <c r="F365" s="141">
        <v>100000</v>
      </c>
      <c r="G365" s="142">
        <v>350000</v>
      </c>
    </row>
    <row r="366" spans="1:7" ht="12.75">
      <c r="A366" s="134"/>
      <c r="B366" s="131">
        <v>20060083</v>
      </c>
      <c r="C366" s="131" t="s">
        <v>522</v>
      </c>
      <c r="D366" s="140"/>
      <c r="E366" s="141"/>
      <c r="F366" s="141">
        <v>1000000</v>
      </c>
      <c r="G366" s="142">
        <v>1000000</v>
      </c>
    </row>
    <row r="367" spans="1:7" ht="12.75">
      <c r="A367" s="134"/>
      <c r="B367" s="131">
        <v>20070152</v>
      </c>
      <c r="C367" s="131" t="s">
        <v>478</v>
      </c>
      <c r="D367" s="140"/>
      <c r="E367" s="141">
        <v>2000000</v>
      </c>
      <c r="F367" s="141">
        <v>4000000</v>
      </c>
      <c r="G367" s="142">
        <v>6000000</v>
      </c>
    </row>
    <row r="368" spans="1:7" ht="12.75">
      <c r="A368" s="134"/>
      <c r="B368" s="131">
        <v>20070157</v>
      </c>
      <c r="C368" s="131" t="s">
        <v>210</v>
      </c>
      <c r="D368" s="140">
        <v>2000000</v>
      </c>
      <c r="E368" s="141">
        <v>2000000</v>
      </c>
      <c r="F368" s="141">
        <v>5000000</v>
      </c>
      <c r="G368" s="142">
        <v>9000000</v>
      </c>
    </row>
    <row r="369" spans="1:7" ht="12.75">
      <c r="A369" s="134"/>
      <c r="B369" s="131">
        <v>20080048</v>
      </c>
      <c r="C369" s="131" t="s">
        <v>217</v>
      </c>
      <c r="D369" s="140">
        <v>500000</v>
      </c>
      <c r="E369" s="141">
        <v>1000000</v>
      </c>
      <c r="F369" s="141">
        <v>1000000</v>
      </c>
      <c r="G369" s="142">
        <v>2500000</v>
      </c>
    </row>
    <row r="370" spans="1:7" ht="12.75">
      <c r="A370" s="134"/>
      <c r="B370" s="131">
        <v>20080087</v>
      </c>
      <c r="C370" s="131" t="s">
        <v>480</v>
      </c>
      <c r="D370" s="140"/>
      <c r="E370" s="141">
        <v>2000000</v>
      </c>
      <c r="F370" s="141">
        <v>1000000</v>
      </c>
      <c r="G370" s="142">
        <v>3000000</v>
      </c>
    </row>
    <row r="371" spans="1:7" ht="12.75">
      <c r="A371" s="134"/>
      <c r="B371" s="131">
        <v>20080088</v>
      </c>
      <c r="C371" s="131" t="s">
        <v>223</v>
      </c>
      <c r="D371" s="140">
        <v>2000000</v>
      </c>
      <c r="E371" s="141">
        <v>2000000</v>
      </c>
      <c r="F371" s="141">
        <v>2000000</v>
      </c>
      <c r="G371" s="142">
        <v>6000000</v>
      </c>
    </row>
    <row r="372" spans="1:7" ht="12.75">
      <c r="A372" s="134"/>
      <c r="B372" s="131">
        <v>20080093</v>
      </c>
      <c r="C372" s="131" t="s">
        <v>224</v>
      </c>
      <c r="D372" s="140">
        <v>2500000</v>
      </c>
      <c r="E372" s="141">
        <v>6000000</v>
      </c>
      <c r="F372" s="141">
        <v>6000000</v>
      </c>
      <c r="G372" s="142">
        <v>14500000</v>
      </c>
    </row>
    <row r="373" spans="1:7" ht="12.75">
      <c r="A373" s="134"/>
      <c r="B373" s="131">
        <v>20080094</v>
      </c>
      <c r="C373" s="131" t="s">
        <v>481</v>
      </c>
      <c r="D373" s="140"/>
      <c r="E373" s="141">
        <v>2000000</v>
      </c>
      <c r="F373" s="141">
        <v>2000000</v>
      </c>
      <c r="G373" s="142">
        <v>4000000</v>
      </c>
    </row>
    <row r="374" spans="1:7" ht="12.75">
      <c r="A374" s="134"/>
      <c r="B374" s="131">
        <v>20100034</v>
      </c>
      <c r="C374" s="131" t="s">
        <v>523</v>
      </c>
      <c r="D374" s="140"/>
      <c r="E374" s="141"/>
      <c r="F374" s="141">
        <v>1000000</v>
      </c>
      <c r="G374" s="142">
        <v>1000000</v>
      </c>
    </row>
    <row r="375" spans="1:7" ht="12.75">
      <c r="A375" s="134"/>
      <c r="B375" s="131">
        <v>20162356</v>
      </c>
      <c r="C375" s="131" t="s">
        <v>265</v>
      </c>
      <c r="D375" s="140">
        <v>4500000</v>
      </c>
      <c r="E375" s="141">
        <v>4500000</v>
      </c>
      <c r="F375" s="141">
        <v>4500000</v>
      </c>
      <c r="G375" s="142">
        <v>13500000</v>
      </c>
    </row>
    <row r="376" spans="1:7" ht="12.75">
      <c r="A376" s="134"/>
      <c r="B376" s="131">
        <v>20182414</v>
      </c>
      <c r="C376" s="131" t="s">
        <v>315</v>
      </c>
      <c r="D376" s="140">
        <v>25000000</v>
      </c>
      <c r="E376" s="141">
        <v>3000000</v>
      </c>
      <c r="F376" s="141">
        <v>3000000</v>
      </c>
      <c r="G376" s="142">
        <v>31000000</v>
      </c>
    </row>
    <row r="377" spans="1:7" ht="12.75">
      <c r="A377" s="134"/>
      <c r="B377" s="131">
        <v>20182415</v>
      </c>
      <c r="C377" s="131" t="s">
        <v>316</v>
      </c>
      <c r="D377" s="140">
        <v>58000000</v>
      </c>
      <c r="E377" s="141">
        <v>36000000</v>
      </c>
      <c r="F377" s="141">
        <v>5000000</v>
      </c>
      <c r="G377" s="142">
        <v>99000000</v>
      </c>
    </row>
    <row r="378" spans="1:7" ht="12.75">
      <c r="A378" s="134"/>
      <c r="B378" s="131">
        <v>20190133</v>
      </c>
      <c r="C378" s="131" t="s">
        <v>356</v>
      </c>
      <c r="D378" s="140">
        <v>1000000</v>
      </c>
      <c r="E378" s="141"/>
      <c r="F378" s="141"/>
      <c r="G378" s="142">
        <v>1000000</v>
      </c>
    </row>
    <row r="379" spans="1:7" ht="12.75">
      <c r="A379" s="134"/>
      <c r="B379" s="131">
        <v>20190134</v>
      </c>
      <c r="C379" s="131" t="s">
        <v>357</v>
      </c>
      <c r="D379" s="140">
        <v>500000</v>
      </c>
      <c r="E379" s="141"/>
      <c r="F379" s="141"/>
      <c r="G379" s="142">
        <v>500000</v>
      </c>
    </row>
    <row r="380" spans="1:7" ht="12.75">
      <c r="A380" s="134"/>
      <c r="B380" s="131">
        <v>20190135</v>
      </c>
      <c r="C380" s="131" t="s">
        <v>358</v>
      </c>
      <c r="D380" s="140">
        <v>500000</v>
      </c>
      <c r="E380" s="141"/>
      <c r="F380" s="141"/>
      <c r="G380" s="142">
        <v>500000</v>
      </c>
    </row>
    <row r="381" spans="1:7" ht="12.75">
      <c r="A381" s="134"/>
      <c r="B381" s="131">
        <v>20190159</v>
      </c>
      <c r="C381" s="131" t="s">
        <v>369</v>
      </c>
      <c r="D381" s="140">
        <v>13000000</v>
      </c>
      <c r="E381" s="141">
        <v>13000000</v>
      </c>
      <c r="F381" s="141">
        <v>13000000</v>
      </c>
      <c r="G381" s="142">
        <v>39000000</v>
      </c>
    </row>
    <row r="382" spans="1:7" ht="12.75">
      <c r="A382" s="134"/>
      <c r="B382" s="131">
        <v>20190163</v>
      </c>
      <c r="C382" s="131" t="s">
        <v>373</v>
      </c>
      <c r="D382" s="140">
        <v>4500000</v>
      </c>
      <c r="E382" s="141"/>
      <c r="F382" s="141"/>
      <c r="G382" s="142">
        <v>4500000</v>
      </c>
    </row>
    <row r="383" spans="1:7" ht="12.75">
      <c r="A383" s="131" t="s">
        <v>605</v>
      </c>
      <c r="B383" s="132"/>
      <c r="C383" s="132"/>
      <c r="D383" s="140">
        <v>277000000</v>
      </c>
      <c r="E383" s="141">
        <v>250250000</v>
      </c>
      <c r="F383" s="141">
        <v>256600000</v>
      </c>
      <c r="G383" s="142">
        <v>783850000</v>
      </c>
    </row>
    <row r="384" spans="1:7" ht="12.75">
      <c r="A384" s="131">
        <v>992</v>
      </c>
      <c r="B384" s="131">
        <v>19930112</v>
      </c>
      <c r="C384" s="131" t="s">
        <v>462</v>
      </c>
      <c r="D384" s="140"/>
      <c r="E384" s="141">
        <v>15000000</v>
      </c>
      <c r="F384" s="141">
        <v>15000000</v>
      </c>
      <c r="G384" s="142">
        <v>30000000</v>
      </c>
    </row>
    <row r="385" spans="1:7" ht="12.75">
      <c r="A385" s="134"/>
      <c r="B385" s="131">
        <v>19940098</v>
      </c>
      <c r="C385" s="131" t="s">
        <v>104</v>
      </c>
      <c r="D385" s="140">
        <v>30000000</v>
      </c>
      <c r="E385" s="141">
        <v>15000000</v>
      </c>
      <c r="F385" s="141">
        <v>15000000</v>
      </c>
      <c r="G385" s="142">
        <v>60000000</v>
      </c>
    </row>
    <row r="386" spans="1:7" ht="12.75">
      <c r="A386" s="134"/>
      <c r="B386" s="131">
        <v>19980348</v>
      </c>
      <c r="C386" s="131" t="s">
        <v>465</v>
      </c>
      <c r="D386" s="140"/>
      <c r="E386" s="141">
        <v>5000000</v>
      </c>
      <c r="F386" s="141">
        <v>500000</v>
      </c>
      <c r="G386" s="142">
        <v>5500000</v>
      </c>
    </row>
    <row r="387" spans="1:7" ht="12.75">
      <c r="A387" s="134"/>
      <c r="B387" s="131">
        <v>19990130</v>
      </c>
      <c r="C387" s="131" t="s">
        <v>129</v>
      </c>
      <c r="D387" s="140">
        <v>2000000</v>
      </c>
      <c r="E387" s="141">
        <v>2000000</v>
      </c>
      <c r="F387" s="141">
        <v>2000000</v>
      </c>
      <c r="G387" s="142">
        <v>6000000</v>
      </c>
    </row>
    <row r="388" spans="1:7" ht="12.75">
      <c r="A388" s="134"/>
      <c r="B388" s="131">
        <v>20030030</v>
      </c>
      <c r="C388" s="131" t="s">
        <v>470</v>
      </c>
      <c r="D388" s="140"/>
      <c r="E388" s="141">
        <v>500000</v>
      </c>
      <c r="F388" s="141">
        <v>500000</v>
      </c>
      <c r="G388" s="142">
        <v>1000000</v>
      </c>
    </row>
    <row r="389" spans="1:7" ht="12.75">
      <c r="A389" s="134"/>
      <c r="B389" s="131">
        <v>20030167</v>
      </c>
      <c r="C389" s="131" t="s">
        <v>150</v>
      </c>
      <c r="D389" s="140"/>
      <c r="E389" s="141">
        <v>1000000</v>
      </c>
      <c r="F389" s="141">
        <v>1000000</v>
      </c>
      <c r="G389" s="142">
        <v>2000000</v>
      </c>
    </row>
    <row r="390" spans="1:7" ht="12.75">
      <c r="A390" s="134"/>
      <c r="B390" s="131">
        <v>20030182</v>
      </c>
      <c r="C390" s="131" t="s">
        <v>152</v>
      </c>
      <c r="D390" s="140"/>
      <c r="E390" s="141">
        <v>500000</v>
      </c>
      <c r="F390" s="141">
        <v>500000</v>
      </c>
      <c r="G390" s="142">
        <v>1000000</v>
      </c>
    </row>
    <row r="391" spans="1:7" ht="12.75">
      <c r="A391" s="134"/>
      <c r="B391" s="131">
        <v>20030405</v>
      </c>
      <c r="C391" s="131" t="s">
        <v>472</v>
      </c>
      <c r="D391" s="140"/>
      <c r="E391" s="141">
        <v>500000</v>
      </c>
      <c r="F391" s="141">
        <v>500000</v>
      </c>
      <c r="G391" s="142">
        <v>1000000</v>
      </c>
    </row>
    <row r="392" spans="1:7" ht="12.75">
      <c r="A392" s="134"/>
      <c r="B392" s="131">
        <v>20030407</v>
      </c>
      <c r="C392" s="131" t="s">
        <v>155</v>
      </c>
      <c r="D392" s="140">
        <v>600000</v>
      </c>
      <c r="E392" s="141">
        <v>500000</v>
      </c>
      <c r="F392" s="141">
        <v>500000</v>
      </c>
      <c r="G392" s="142">
        <v>1600000</v>
      </c>
    </row>
    <row r="393" spans="1:7" ht="12.75">
      <c r="A393" s="134"/>
      <c r="B393" s="131">
        <v>20030672</v>
      </c>
      <c r="C393" s="131" t="s">
        <v>163</v>
      </c>
      <c r="D393" s="140">
        <v>2500000</v>
      </c>
      <c r="E393" s="141">
        <v>3000000</v>
      </c>
      <c r="F393" s="141">
        <v>1000000</v>
      </c>
      <c r="G393" s="142">
        <v>6500000</v>
      </c>
    </row>
    <row r="394" spans="1:7" ht="12.75">
      <c r="A394" s="134"/>
      <c r="B394" s="131">
        <v>20050064</v>
      </c>
      <c r="C394" s="131" t="s">
        <v>174</v>
      </c>
      <c r="D394" s="140">
        <v>2000000</v>
      </c>
      <c r="E394" s="141">
        <v>500000</v>
      </c>
      <c r="F394" s="141">
        <v>500000</v>
      </c>
      <c r="G394" s="142">
        <v>3000000</v>
      </c>
    </row>
    <row r="395" spans="1:7" ht="12.75">
      <c r="A395" s="134"/>
      <c r="B395" s="131">
        <v>20050088</v>
      </c>
      <c r="C395" s="131" t="s">
        <v>175</v>
      </c>
      <c r="D395" s="140">
        <v>4000000</v>
      </c>
      <c r="E395" s="141"/>
      <c r="F395" s="141"/>
      <c r="G395" s="142">
        <v>4000000</v>
      </c>
    </row>
    <row r="396" spans="1:7" ht="12.75">
      <c r="A396" s="134"/>
      <c r="B396" s="131">
        <v>20050105</v>
      </c>
      <c r="C396" s="131" t="s">
        <v>176</v>
      </c>
      <c r="D396" s="140">
        <v>1000000</v>
      </c>
      <c r="E396" s="141">
        <v>1000000</v>
      </c>
      <c r="F396" s="141">
        <v>1000000</v>
      </c>
      <c r="G396" s="142">
        <v>3000000</v>
      </c>
    </row>
    <row r="397" spans="1:7" ht="12.75">
      <c r="A397" s="134"/>
      <c r="B397" s="131">
        <v>20050248</v>
      </c>
      <c r="C397" s="131" t="s">
        <v>183</v>
      </c>
      <c r="D397" s="140">
        <v>10000000</v>
      </c>
      <c r="E397" s="141">
        <v>10000000</v>
      </c>
      <c r="F397" s="141">
        <v>10000000</v>
      </c>
      <c r="G397" s="142">
        <v>30000000</v>
      </c>
    </row>
    <row r="398" spans="1:7" ht="12.75">
      <c r="A398" s="134"/>
      <c r="B398" s="131">
        <v>20050250</v>
      </c>
      <c r="C398" s="131" t="s">
        <v>184</v>
      </c>
      <c r="D398" s="140">
        <v>500000</v>
      </c>
      <c r="E398" s="141"/>
      <c r="F398" s="141"/>
      <c r="G398" s="142">
        <v>500000</v>
      </c>
    </row>
    <row r="399" spans="1:7" ht="12.75">
      <c r="A399" s="134"/>
      <c r="B399" s="131">
        <v>20060075</v>
      </c>
      <c r="C399" s="131" t="s">
        <v>188</v>
      </c>
      <c r="D399" s="140">
        <v>28000000</v>
      </c>
      <c r="E399" s="141">
        <v>36000000</v>
      </c>
      <c r="F399" s="141">
        <v>33000000</v>
      </c>
      <c r="G399" s="142">
        <v>97000000</v>
      </c>
    </row>
    <row r="400" spans="1:7" ht="12.75">
      <c r="A400" s="134"/>
      <c r="B400" s="131">
        <v>20060178</v>
      </c>
      <c r="C400" s="131" t="s">
        <v>197</v>
      </c>
      <c r="D400" s="140">
        <v>10000000</v>
      </c>
      <c r="E400" s="141">
        <v>10000000</v>
      </c>
      <c r="F400" s="141">
        <v>10000000</v>
      </c>
      <c r="G400" s="142">
        <v>30000000</v>
      </c>
    </row>
    <row r="401" spans="1:7" ht="12.75">
      <c r="A401" s="134"/>
      <c r="B401" s="131">
        <v>20070153</v>
      </c>
      <c r="C401" s="131" t="s">
        <v>208</v>
      </c>
      <c r="D401" s="140">
        <v>500000</v>
      </c>
      <c r="E401" s="141">
        <v>500000</v>
      </c>
      <c r="F401" s="141">
        <v>500000</v>
      </c>
      <c r="G401" s="142">
        <v>1500000</v>
      </c>
    </row>
    <row r="402" spans="1:7" ht="12.75">
      <c r="A402" s="134"/>
      <c r="B402" s="131">
        <v>20070156</v>
      </c>
      <c r="C402" s="131" t="s">
        <v>209</v>
      </c>
      <c r="D402" s="140">
        <v>30000000</v>
      </c>
      <c r="E402" s="141">
        <v>30000000</v>
      </c>
      <c r="F402" s="141">
        <v>30000000</v>
      </c>
      <c r="G402" s="142">
        <v>90000000</v>
      </c>
    </row>
    <row r="403" spans="1:7" ht="12.75">
      <c r="A403" s="134"/>
      <c r="B403" s="131">
        <v>20080136</v>
      </c>
      <c r="C403" s="131" t="s">
        <v>225</v>
      </c>
      <c r="D403" s="140">
        <v>3500000</v>
      </c>
      <c r="E403" s="141">
        <v>500000</v>
      </c>
      <c r="F403" s="141">
        <v>500000</v>
      </c>
      <c r="G403" s="142">
        <v>4500000</v>
      </c>
    </row>
    <row r="404" spans="1:7" ht="12.75">
      <c r="A404" s="134"/>
      <c r="B404" s="131">
        <v>20110054</v>
      </c>
      <c r="C404" s="131" t="s">
        <v>235</v>
      </c>
      <c r="D404" s="140">
        <v>500000</v>
      </c>
      <c r="E404" s="141"/>
      <c r="F404" s="141"/>
      <c r="G404" s="142">
        <v>500000</v>
      </c>
    </row>
    <row r="405" spans="1:7" ht="12.75">
      <c r="A405" s="134"/>
      <c r="B405" s="131">
        <v>20150039</v>
      </c>
      <c r="C405" s="131" t="s">
        <v>259</v>
      </c>
      <c r="D405" s="140">
        <v>2000000</v>
      </c>
      <c r="E405" s="141">
        <v>2000000</v>
      </c>
      <c r="F405" s="141">
        <v>2000000</v>
      </c>
      <c r="G405" s="142">
        <v>6000000</v>
      </c>
    </row>
    <row r="406" spans="1:7" ht="12.75">
      <c r="A406" s="134"/>
      <c r="B406" s="131">
        <v>20182404</v>
      </c>
      <c r="C406" s="131" t="s">
        <v>311</v>
      </c>
      <c r="D406" s="140">
        <v>150000</v>
      </c>
      <c r="E406" s="141"/>
      <c r="F406" s="141"/>
      <c r="G406" s="142">
        <v>150000</v>
      </c>
    </row>
    <row r="407" spans="1:7" ht="12.75">
      <c r="A407" s="134"/>
      <c r="B407" s="131">
        <v>20182409</v>
      </c>
      <c r="C407" s="131" t="s">
        <v>312</v>
      </c>
      <c r="D407" s="140">
        <v>8500000</v>
      </c>
      <c r="E407" s="141"/>
      <c r="F407" s="141"/>
      <c r="G407" s="142">
        <v>8500000</v>
      </c>
    </row>
    <row r="408" spans="1:7" ht="12.75">
      <c r="A408" s="134"/>
      <c r="B408" s="131">
        <v>20182410</v>
      </c>
      <c r="C408" s="131" t="s">
        <v>313</v>
      </c>
      <c r="D408" s="140">
        <v>1500000</v>
      </c>
      <c r="E408" s="141">
        <v>500000</v>
      </c>
      <c r="F408" s="141">
        <v>500000</v>
      </c>
      <c r="G408" s="142">
        <v>2500000</v>
      </c>
    </row>
    <row r="409" spans="1:7" ht="12.75">
      <c r="A409" s="134"/>
      <c r="B409" s="131">
        <v>20182411</v>
      </c>
      <c r="C409" s="131" t="s">
        <v>314</v>
      </c>
      <c r="D409" s="140">
        <v>40000000</v>
      </c>
      <c r="E409" s="141">
        <v>15000000</v>
      </c>
      <c r="F409" s="141">
        <v>22000000</v>
      </c>
      <c r="G409" s="142">
        <v>77000000</v>
      </c>
    </row>
    <row r="410" spans="1:7" ht="12.75">
      <c r="A410" s="134"/>
      <c r="B410" s="131">
        <v>20182418</v>
      </c>
      <c r="C410" s="131" t="s">
        <v>317</v>
      </c>
      <c r="D410" s="140">
        <v>2300000</v>
      </c>
      <c r="E410" s="141">
        <v>3000000</v>
      </c>
      <c r="F410" s="141"/>
      <c r="G410" s="142">
        <v>5300000</v>
      </c>
    </row>
    <row r="411" spans="1:7" ht="12.75">
      <c r="A411" s="134"/>
      <c r="B411" s="131">
        <v>20182425</v>
      </c>
      <c r="C411" s="131" t="s">
        <v>318</v>
      </c>
      <c r="D411" s="140">
        <v>10000000</v>
      </c>
      <c r="E411" s="141"/>
      <c r="F411" s="141"/>
      <c r="G411" s="142">
        <v>10000000</v>
      </c>
    </row>
    <row r="412" spans="1:7" ht="12.75">
      <c r="A412" s="134"/>
      <c r="B412" s="131">
        <v>20182431</v>
      </c>
      <c r="C412" s="131" t="s">
        <v>319</v>
      </c>
      <c r="D412" s="140">
        <v>5000000</v>
      </c>
      <c r="E412" s="141">
        <v>10000000</v>
      </c>
      <c r="F412" s="141">
        <v>10000000</v>
      </c>
      <c r="G412" s="142">
        <v>25000000</v>
      </c>
    </row>
    <row r="413" spans="1:7" ht="12.75">
      <c r="A413" s="134"/>
      <c r="B413" s="131">
        <v>20182540</v>
      </c>
      <c r="C413" s="131" t="s">
        <v>526</v>
      </c>
      <c r="D413" s="140"/>
      <c r="E413" s="141"/>
      <c r="F413" s="141">
        <v>5000000</v>
      </c>
      <c r="G413" s="142">
        <v>5000000</v>
      </c>
    </row>
    <row r="414" spans="1:7" ht="12.75">
      <c r="A414" s="134"/>
      <c r="B414" s="131">
        <v>20190104</v>
      </c>
      <c r="C414" s="131" t="s">
        <v>352</v>
      </c>
      <c r="D414" s="140">
        <v>2500000</v>
      </c>
      <c r="E414" s="141"/>
      <c r="F414" s="141"/>
      <c r="G414" s="142">
        <v>2500000</v>
      </c>
    </row>
    <row r="415" spans="1:7" ht="12.75">
      <c r="A415" s="131" t="s">
        <v>606</v>
      </c>
      <c r="B415" s="132"/>
      <c r="C415" s="132"/>
      <c r="D415" s="140">
        <v>197050000</v>
      </c>
      <c r="E415" s="141">
        <v>162000000</v>
      </c>
      <c r="F415" s="141">
        <v>161500000</v>
      </c>
      <c r="G415" s="142">
        <v>520550000</v>
      </c>
    </row>
    <row r="416" spans="1:7" ht="12.75">
      <c r="A416" s="131">
        <v>993</v>
      </c>
      <c r="B416" s="131">
        <v>19930232</v>
      </c>
      <c r="C416" s="131" t="s">
        <v>96</v>
      </c>
      <c r="D416" s="140">
        <v>150000</v>
      </c>
      <c r="E416" s="141"/>
      <c r="F416" s="141"/>
      <c r="G416" s="142">
        <v>150000</v>
      </c>
    </row>
    <row r="417" spans="1:7" ht="12.75">
      <c r="A417" s="134"/>
      <c r="B417" s="131">
        <v>19940149</v>
      </c>
      <c r="C417" s="131" t="s">
        <v>106</v>
      </c>
      <c r="D417" s="140">
        <v>3000000</v>
      </c>
      <c r="E417" s="141">
        <v>3000000</v>
      </c>
      <c r="F417" s="141">
        <v>3000000</v>
      </c>
      <c r="G417" s="142">
        <v>9000000</v>
      </c>
    </row>
    <row r="418" spans="1:7" ht="12.75">
      <c r="A418" s="134"/>
      <c r="B418" s="131">
        <v>19940195</v>
      </c>
      <c r="C418" s="131" t="s">
        <v>107</v>
      </c>
      <c r="D418" s="140">
        <v>350000</v>
      </c>
      <c r="E418" s="141">
        <v>350000</v>
      </c>
      <c r="F418" s="141">
        <v>350000</v>
      </c>
      <c r="G418" s="142">
        <v>1050000</v>
      </c>
    </row>
    <row r="419" spans="1:7" ht="12.75">
      <c r="A419" s="134"/>
      <c r="B419" s="131">
        <v>19940376</v>
      </c>
      <c r="C419" s="131" t="s">
        <v>110</v>
      </c>
      <c r="D419" s="140">
        <v>2000000</v>
      </c>
      <c r="E419" s="141">
        <v>2000000</v>
      </c>
      <c r="F419" s="141">
        <v>2000000</v>
      </c>
      <c r="G419" s="142">
        <v>6000000</v>
      </c>
    </row>
    <row r="420" spans="1:7" ht="12.75">
      <c r="A420" s="134"/>
      <c r="B420" s="131">
        <v>20000141</v>
      </c>
      <c r="C420" s="131" t="s">
        <v>135</v>
      </c>
      <c r="D420" s="140">
        <v>1000000</v>
      </c>
      <c r="E420" s="141">
        <v>1000000</v>
      </c>
      <c r="F420" s="141">
        <v>1000000</v>
      </c>
      <c r="G420" s="142">
        <v>3000000</v>
      </c>
    </row>
    <row r="421" spans="1:7" ht="12.75">
      <c r="A421" s="134"/>
      <c r="B421" s="131">
        <v>20030221</v>
      </c>
      <c r="C421" s="131" t="s">
        <v>153</v>
      </c>
      <c r="D421" s="140"/>
      <c r="E421" s="141">
        <v>2000000</v>
      </c>
      <c r="F421" s="141"/>
      <c r="G421" s="142">
        <v>2000000</v>
      </c>
    </row>
    <row r="422" spans="1:7" ht="12.75">
      <c r="A422" s="134"/>
      <c r="B422" s="131">
        <v>20050156</v>
      </c>
      <c r="C422" s="131" t="s">
        <v>178</v>
      </c>
      <c r="D422" s="140">
        <v>2000000</v>
      </c>
      <c r="E422" s="141"/>
      <c r="F422" s="141"/>
      <c r="G422" s="142">
        <v>2000000</v>
      </c>
    </row>
    <row r="423" spans="1:7" ht="12.75">
      <c r="A423" s="134"/>
      <c r="B423" s="131">
        <v>20070132</v>
      </c>
      <c r="C423" s="131" t="s">
        <v>203</v>
      </c>
      <c r="D423" s="140">
        <v>2000000</v>
      </c>
      <c r="E423" s="141">
        <v>2000000</v>
      </c>
      <c r="F423" s="141">
        <v>2000000</v>
      </c>
      <c r="G423" s="142">
        <v>6000000</v>
      </c>
    </row>
    <row r="424" spans="1:7" ht="12.75">
      <c r="A424" s="134"/>
      <c r="B424" s="131">
        <v>20070201</v>
      </c>
      <c r="C424" s="131" t="s">
        <v>213</v>
      </c>
      <c r="D424" s="140">
        <v>2000000</v>
      </c>
      <c r="E424" s="141">
        <v>2000000</v>
      </c>
      <c r="F424" s="141">
        <v>2000000</v>
      </c>
      <c r="G424" s="142">
        <v>6000000</v>
      </c>
    </row>
    <row r="425" spans="1:7" ht="12.75">
      <c r="A425" s="134"/>
      <c r="B425" s="131">
        <v>20090062</v>
      </c>
      <c r="C425" s="131" t="s">
        <v>229</v>
      </c>
      <c r="D425" s="140">
        <v>3800000</v>
      </c>
      <c r="E425" s="141">
        <v>2000000</v>
      </c>
      <c r="F425" s="141"/>
      <c r="G425" s="142">
        <v>5800000</v>
      </c>
    </row>
    <row r="426" spans="1:7" ht="12.75">
      <c r="A426" s="134"/>
      <c r="B426" s="131">
        <v>20100059</v>
      </c>
      <c r="C426" s="131" t="s">
        <v>484</v>
      </c>
      <c r="D426" s="140"/>
      <c r="E426" s="141">
        <v>1000000</v>
      </c>
      <c r="F426" s="141">
        <v>10000000</v>
      </c>
      <c r="G426" s="142">
        <v>11000000</v>
      </c>
    </row>
    <row r="427" spans="1:7" ht="12.75">
      <c r="A427" s="134"/>
      <c r="B427" s="131">
        <v>20120076</v>
      </c>
      <c r="C427" s="131" t="s">
        <v>247</v>
      </c>
      <c r="D427" s="140"/>
      <c r="E427" s="141">
        <v>400000</v>
      </c>
      <c r="F427" s="141"/>
      <c r="G427" s="142">
        <v>400000</v>
      </c>
    </row>
    <row r="428" spans="1:7" ht="12.75">
      <c r="A428" s="134"/>
      <c r="B428" s="131">
        <v>20120079</v>
      </c>
      <c r="C428" s="131" t="s">
        <v>249</v>
      </c>
      <c r="D428" s="140">
        <v>400000</v>
      </c>
      <c r="E428" s="141">
        <v>400000</v>
      </c>
      <c r="F428" s="141">
        <v>500000</v>
      </c>
      <c r="G428" s="142">
        <v>1300000</v>
      </c>
    </row>
    <row r="429" spans="1:7" ht="12.75">
      <c r="A429" s="134"/>
      <c r="B429" s="131">
        <v>20120080</v>
      </c>
      <c r="C429" s="131" t="s">
        <v>250</v>
      </c>
      <c r="D429" s="140">
        <v>350000</v>
      </c>
      <c r="E429" s="141">
        <v>350000</v>
      </c>
      <c r="F429" s="141">
        <v>400000</v>
      </c>
      <c r="G429" s="142">
        <v>1100000</v>
      </c>
    </row>
    <row r="430" spans="1:7" ht="12.75">
      <c r="A430" s="134"/>
      <c r="B430" s="131">
        <v>20150047</v>
      </c>
      <c r="C430" s="131" t="s">
        <v>260</v>
      </c>
      <c r="D430" s="140">
        <v>3500000</v>
      </c>
      <c r="E430" s="141">
        <v>500000</v>
      </c>
      <c r="F430" s="141"/>
      <c r="G430" s="142">
        <v>4000000</v>
      </c>
    </row>
    <row r="431" spans="1:7" ht="12.75">
      <c r="A431" s="134"/>
      <c r="B431" s="131">
        <v>20170131</v>
      </c>
      <c r="C431" s="131" t="s">
        <v>292</v>
      </c>
      <c r="D431" s="140">
        <v>300000</v>
      </c>
      <c r="E431" s="141">
        <v>300000</v>
      </c>
      <c r="F431" s="141">
        <v>300000</v>
      </c>
      <c r="G431" s="142">
        <v>900000</v>
      </c>
    </row>
    <row r="432" spans="1:7" ht="12.75">
      <c r="A432" s="134"/>
      <c r="B432" s="131">
        <v>20170144</v>
      </c>
      <c r="C432" s="131" t="s">
        <v>298</v>
      </c>
      <c r="D432" s="140">
        <v>2000000</v>
      </c>
      <c r="E432" s="141"/>
      <c r="F432" s="141"/>
      <c r="G432" s="142">
        <v>2000000</v>
      </c>
    </row>
    <row r="433" spans="1:7" ht="12.75">
      <c r="A433" s="134"/>
      <c r="B433" s="131">
        <v>20170146</v>
      </c>
      <c r="C433" s="131" t="s">
        <v>300</v>
      </c>
      <c r="D433" s="140">
        <v>1500000</v>
      </c>
      <c r="E433" s="141"/>
      <c r="F433" s="141"/>
      <c r="G433" s="142">
        <v>1500000</v>
      </c>
    </row>
    <row r="434" spans="1:7" ht="12.75">
      <c r="A434" s="134"/>
      <c r="B434" s="131">
        <v>20170147</v>
      </c>
      <c r="C434" s="131" t="s">
        <v>301</v>
      </c>
      <c r="D434" s="140">
        <v>60000</v>
      </c>
      <c r="E434" s="141"/>
      <c r="F434" s="141"/>
      <c r="G434" s="142">
        <v>60000</v>
      </c>
    </row>
    <row r="435" spans="1:7" ht="12.75">
      <c r="A435" s="134"/>
      <c r="B435" s="131">
        <v>20170150</v>
      </c>
      <c r="C435" s="131" t="s">
        <v>302</v>
      </c>
      <c r="D435" s="140">
        <v>500000</v>
      </c>
      <c r="E435" s="141"/>
      <c r="F435" s="141"/>
      <c r="G435" s="142">
        <v>500000</v>
      </c>
    </row>
    <row r="436" spans="1:7" ht="12.75">
      <c r="A436" s="134"/>
      <c r="B436" s="131">
        <v>20170152</v>
      </c>
      <c r="C436" s="131" t="s">
        <v>303</v>
      </c>
      <c r="D436" s="140">
        <v>500000</v>
      </c>
      <c r="E436" s="141"/>
      <c r="F436" s="141"/>
      <c r="G436" s="142">
        <v>500000</v>
      </c>
    </row>
    <row r="437" spans="1:7" ht="12.75">
      <c r="A437" s="134"/>
      <c r="B437" s="131">
        <v>20170154</v>
      </c>
      <c r="C437" s="131" t="s">
        <v>305</v>
      </c>
      <c r="D437" s="140">
        <v>2500000</v>
      </c>
      <c r="E437" s="141">
        <v>2000000</v>
      </c>
      <c r="F437" s="141"/>
      <c r="G437" s="142">
        <v>4500000</v>
      </c>
    </row>
    <row r="438" spans="1:7" ht="12.75">
      <c r="A438" s="134"/>
      <c r="B438" s="131">
        <v>20170163</v>
      </c>
      <c r="C438" s="131" t="s">
        <v>307</v>
      </c>
      <c r="D438" s="140">
        <v>500000</v>
      </c>
      <c r="E438" s="141"/>
      <c r="F438" s="141"/>
      <c r="G438" s="142">
        <v>500000</v>
      </c>
    </row>
    <row r="439" spans="1:7" ht="12.75">
      <c r="A439" s="134"/>
      <c r="B439" s="131">
        <v>20182438</v>
      </c>
      <c r="C439" s="131" t="s">
        <v>320</v>
      </c>
      <c r="D439" s="140">
        <v>300000</v>
      </c>
      <c r="E439" s="141">
        <v>300000</v>
      </c>
      <c r="F439" s="141">
        <v>300000</v>
      </c>
      <c r="G439" s="142">
        <v>900000</v>
      </c>
    </row>
    <row r="440" spans="1:7" ht="12.75">
      <c r="A440" s="134"/>
      <c r="B440" s="131">
        <v>20182439</v>
      </c>
      <c r="C440" s="131" t="s">
        <v>321</v>
      </c>
      <c r="D440" s="140">
        <v>300000</v>
      </c>
      <c r="E440" s="141"/>
      <c r="F440" s="141">
        <v>500000</v>
      </c>
      <c r="G440" s="142">
        <v>800000</v>
      </c>
    </row>
    <row r="441" spans="1:7" ht="12.75">
      <c r="A441" s="134"/>
      <c r="B441" s="131">
        <v>20182514</v>
      </c>
      <c r="C441" s="131" t="s">
        <v>496</v>
      </c>
      <c r="D441" s="140"/>
      <c r="E441" s="141">
        <v>3000000</v>
      </c>
      <c r="F441" s="141"/>
      <c r="G441" s="142">
        <v>3000000</v>
      </c>
    </row>
    <row r="442" spans="1:7" ht="12.75">
      <c r="A442" s="134"/>
      <c r="B442" s="131">
        <v>20182517</v>
      </c>
      <c r="C442" s="131" t="s">
        <v>498</v>
      </c>
      <c r="D442" s="140"/>
      <c r="E442" s="141">
        <v>1500000</v>
      </c>
      <c r="F442" s="141"/>
      <c r="G442" s="142">
        <v>1500000</v>
      </c>
    </row>
    <row r="443" spans="1:7" ht="12.75">
      <c r="A443" s="134"/>
      <c r="B443" s="131">
        <v>20182531</v>
      </c>
      <c r="C443" s="131" t="s">
        <v>504</v>
      </c>
      <c r="D443" s="140"/>
      <c r="E443" s="141">
        <v>1500000</v>
      </c>
      <c r="F443" s="141"/>
      <c r="G443" s="142">
        <v>1500000</v>
      </c>
    </row>
    <row r="444" spans="1:7" ht="12.75">
      <c r="A444" s="134"/>
      <c r="B444" s="131">
        <v>20182532</v>
      </c>
      <c r="C444" s="131" t="s">
        <v>505</v>
      </c>
      <c r="D444" s="140"/>
      <c r="E444" s="141">
        <v>500000</v>
      </c>
      <c r="F444" s="141">
        <v>450000</v>
      </c>
      <c r="G444" s="142">
        <v>950000</v>
      </c>
    </row>
    <row r="445" spans="1:7" ht="12.75">
      <c r="A445" s="134"/>
      <c r="B445" s="131">
        <v>20182533</v>
      </c>
      <c r="C445" s="131" t="s">
        <v>506</v>
      </c>
      <c r="D445" s="140"/>
      <c r="E445" s="141">
        <v>700000</v>
      </c>
      <c r="F445" s="141"/>
      <c r="G445" s="142">
        <v>700000</v>
      </c>
    </row>
    <row r="446" spans="1:7" ht="12.75">
      <c r="A446" s="134"/>
      <c r="B446" s="131">
        <v>20182534</v>
      </c>
      <c r="C446" s="131" t="s">
        <v>325</v>
      </c>
      <c r="D446" s="140">
        <v>174000</v>
      </c>
      <c r="E446" s="141"/>
      <c r="F446" s="141"/>
      <c r="G446" s="142">
        <v>174000</v>
      </c>
    </row>
    <row r="447" spans="1:7" ht="12.75">
      <c r="A447" s="134"/>
      <c r="B447" s="131">
        <v>20182535</v>
      </c>
      <c r="C447" s="131" t="s">
        <v>507</v>
      </c>
      <c r="D447" s="140"/>
      <c r="E447" s="141">
        <v>1000000</v>
      </c>
      <c r="F447" s="141"/>
      <c r="G447" s="142">
        <v>1000000</v>
      </c>
    </row>
    <row r="448" spans="1:7" ht="12.75">
      <c r="A448" s="134"/>
      <c r="B448" s="131">
        <v>20182550</v>
      </c>
      <c r="C448" s="131" t="s">
        <v>327</v>
      </c>
      <c r="D448" s="140">
        <v>10942700</v>
      </c>
      <c r="E448" s="141">
        <v>10942700</v>
      </c>
      <c r="F448" s="141"/>
      <c r="G448" s="142">
        <v>21885400</v>
      </c>
    </row>
    <row r="449" spans="1:7" ht="12.75">
      <c r="A449" s="134"/>
      <c r="B449" s="131">
        <v>20190106</v>
      </c>
      <c r="C449" s="131" t="s">
        <v>353</v>
      </c>
      <c r="D449" s="140">
        <v>1000000</v>
      </c>
      <c r="E449" s="141">
        <v>500000</v>
      </c>
      <c r="F449" s="141">
        <v>500000</v>
      </c>
      <c r="G449" s="142">
        <v>2000000</v>
      </c>
    </row>
    <row r="450" spans="1:7" ht="12.75">
      <c r="A450" s="134"/>
      <c r="B450" s="131">
        <v>20190121</v>
      </c>
      <c r="C450" s="131" t="s">
        <v>510</v>
      </c>
      <c r="D450" s="140"/>
      <c r="E450" s="141">
        <v>100000</v>
      </c>
      <c r="F450" s="141">
        <v>100000</v>
      </c>
      <c r="G450" s="142">
        <v>200000</v>
      </c>
    </row>
    <row r="451" spans="1:7" ht="12.75">
      <c r="A451" s="134"/>
      <c r="B451" s="131">
        <v>20190122</v>
      </c>
      <c r="C451" s="131" t="s">
        <v>511</v>
      </c>
      <c r="D451" s="140"/>
      <c r="E451" s="141">
        <v>180000</v>
      </c>
      <c r="F451" s="141">
        <v>300000</v>
      </c>
      <c r="G451" s="142">
        <v>480000</v>
      </c>
    </row>
    <row r="452" spans="1:7" ht="12.75">
      <c r="A452" s="134"/>
      <c r="B452" s="131">
        <v>20190123</v>
      </c>
      <c r="C452" s="131" t="s">
        <v>512</v>
      </c>
      <c r="D452" s="140"/>
      <c r="E452" s="141">
        <v>180000</v>
      </c>
      <c r="F452" s="141">
        <v>300000</v>
      </c>
      <c r="G452" s="142">
        <v>480000</v>
      </c>
    </row>
    <row r="453" spans="1:7" ht="12.75">
      <c r="A453" s="134"/>
      <c r="B453" s="131">
        <v>20190124</v>
      </c>
      <c r="C453" s="131" t="s">
        <v>513</v>
      </c>
      <c r="D453" s="140"/>
      <c r="E453" s="141">
        <v>180000</v>
      </c>
      <c r="F453" s="141">
        <v>300000</v>
      </c>
      <c r="G453" s="142">
        <v>480000</v>
      </c>
    </row>
    <row r="454" spans="1:7" ht="12.75">
      <c r="A454" s="134"/>
      <c r="B454" s="131">
        <v>20190125</v>
      </c>
      <c r="C454" s="131" t="s">
        <v>354</v>
      </c>
      <c r="D454" s="140">
        <v>200000</v>
      </c>
      <c r="E454" s="141">
        <v>180000</v>
      </c>
      <c r="F454" s="141">
        <v>300000</v>
      </c>
      <c r="G454" s="142">
        <v>680000</v>
      </c>
    </row>
    <row r="455" spans="1:7" ht="12.75">
      <c r="A455" s="134"/>
      <c r="B455" s="131">
        <v>20190126</v>
      </c>
      <c r="C455" s="131" t="s">
        <v>514</v>
      </c>
      <c r="D455" s="140"/>
      <c r="E455" s="141">
        <v>180000</v>
      </c>
      <c r="F455" s="141">
        <v>750000</v>
      </c>
      <c r="G455" s="142">
        <v>930000</v>
      </c>
    </row>
    <row r="456" spans="1:7" ht="12.75">
      <c r="A456" s="134"/>
      <c r="B456" s="131">
        <v>20190137</v>
      </c>
      <c r="C456" s="131" t="s">
        <v>528</v>
      </c>
      <c r="D456" s="140"/>
      <c r="E456" s="141"/>
      <c r="F456" s="141">
        <v>500000</v>
      </c>
      <c r="G456" s="142">
        <v>500000</v>
      </c>
    </row>
    <row r="457" spans="1:7" ht="12.75">
      <c r="A457" s="134"/>
      <c r="B457" s="131">
        <v>20190138</v>
      </c>
      <c r="C457" s="131" t="s">
        <v>529</v>
      </c>
      <c r="D457" s="140"/>
      <c r="E457" s="141"/>
      <c r="F457" s="141">
        <v>1500000</v>
      </c>
      <c r="G457" s="142">
        <v>1500000</v>
      </c>
    </row>
    <row r="458" spans="1:7" ht="12.75">
      <c r="A458" s="134"/>
      <c r="B458" s="131">
        <v>20190140</v>
      </c>
      <c r="C458" s="131" t="s">
        <v>530</v>
      </c>
      <c r="D458" s="140"/>
      <c r="E458" s="141"/>
      <c r="F458" s="141">
        <v>1000000</v>
      </c>
      <c r="G458" s="142">
        <v>1000000</v>
      </c>
    </row>
    <row r="459" spans="1:7" ht="12.75">
      <c r="A459" s="134"/>
      <c r="B459" s="131">
        <v>20190141</v>
      </c>
      <c r="C459" s="131" t="s">
        <v>531</v>
      </c>
      <c r="D459" s="140"/>
      <c r="E459" s="141"/>
      <c r="F459" s="141">
        <v>15000000</v>
      </c>
      <c r="G459" s="142">
        <v>15000000</v>
      </c>
    </row>
    <row r="460" spans="1:7" ht="12.75">
      <c r="A460" s="134"/>
      <c r="B460" s="131">
        <v>20190142</v>
      </c>
      <c r="C460" s="131" t="s">
        <v>532</v>
      </c>
      <c r="D460" s="140"/>
      <c r="E460" s="141"/>
      <c r="F460" s="141">
        <v>1000000</v>
      </c>
      <c r="G460" s="142">
        <v>1000000</v>
      </c>
    </row>
    <row r="461" spans="1:7" ht="12.75">
      <c r="A461" s="134"/>
      <c r="B461" s="131">
        <v>20190144</v>
      </c>
      <c r="C461" s="131" t="s">
        <v>515</v>
      </c>
      <c r="D461" s="140"/>
      <c r="E461" s="141">
        <v>700000</v>
      </c>
      <c r="F461" s="141"/>
      <c r="G461" s="142">
        <v>700000</v>
      </c>
    </row>
    <row r="462" spans="1:7" ht="12.75">
      <c r="A462" s="134"/>
      <c r="B462" s="131">
        <v>20190152</v>
      </c>
      <c r="C462" s="131" t="s">
        <v>534</v>
      </c>
      <c r="D462" s="140"/>
      <c r="E462" s="141"/>
      <c r="F462" s="141">
        <v>1000000</v>
      </c>
      <c r="G462" s="142">
        <v>1000000</v>
      </c>
    </row>
    <row r="463" spans="1:7" ht="12.75">
      <c r="A463" s="131" t="s">
        <v>607</v>
      </c>
      <c r="B463" s="132"/>
      <c r="C463" s="132"/>
      <c r="D463" s="140">
        <v>41326700</v>
      </c>
      <c r="E463" s="141">
        <v>40942700</v>
      </c>
      <c r="F463" s="141">
        <v>45350000</v>
      </c>
      <c r="G463" s="142">
        <v>127619400</v>
      </c>
    </row>
    <row r="464" spans="1:7" ht="12.75">
      <c r="A464" s="131">
        <v>994</v>
      </c>
      <c r="B464" s="131">
        <v>19930187</v>
      </c>
      <c r="C464" s="131" t="s">
        <v>95</v>
      </c>
      <c r="D464" s="140">
        <v>3535000</v>
      </c>
      <c r="E464" s="141">
        <v>3000000</v>
      </c>
      <c r="F464" s="141">
        <v>4000000</v>
      </c>
      <c r="G464" s="142">
        <v>10535000</v>
      </c>
    </row>
    <row r="465" spans="1:7" ht="12.75">
      <c r="A465" s="134"/>
      <c r="B465" s="131">
        <v>20130051</v>
      </c>
      <c r="C465" s="131" t="s">
        <v>251</v>
      </c>
      <c r="D465" s="140">
        <v>500000</v>
      </c>
      <c r="E465" s="141">
        <v>500000</v>
      </c>
      <c r="F465" s="141">
        <v>500000</v>
      </c>
      <c r="G465" s="142">
        <v>1500000</v>
      </c>
    </row>
    <row r="466" spans="1:7" ht="12.75">
      <c r="A466" s="134"/>
      <c r="B466" s="131">
        <v>20140011</v>
      </c>
      <c r="C466" s="131" t="s">
        <v>257</v>
      </c>
      <c r="D466" s="140">
        <v>3000000</v>
      </c>
      <c r="E466" s="141"/>
      <c r="F466" s="141"/>
      <c r="G466" s="142">
        <v>3000000</v>
      </c>
    </row>
    <row r="467" spans="1:7" ht="12.75">
      <c r="A467" s="134"/>
      <c r="B467" s="131">
        <v>20170045</v>
      </c>
      <c r="C467" s="131" t="s">
        <v>268</v>
      </c>
      <c r="D467" s="140">
        <v>1000000</v>
      </c>
      <c r="E467" s="141">
        <v>1000000</v>
      </c>
      <c r="F467" s="141">
        <v>1000000</v>
      </c>
      <c r="G467" s="142">
        <v>3000000</v>
      </c>
    </row>
    <row r="468" spans="1:7" ht="12.75">
      <c r="A468" s="134"/>
      <c r="B468" s="131">
        <v>20170145</v>
      </c>
      <c r="C468" s="131" t="s">
        <v>299</v>
      </c>
      <c r="D468" s="140">
        <v>18500000</v>
      </c>
      <c r="E468" s="141">
        <v>6500000</v>
      </c>
      <c r="F468" s="141">
        <v>10500000</v>
      </c>
      <c r="G468" s="142">
        <v>35500000</v>
      </c>
    </row>
    <row r="469" spans="1:7" ht="12.75">
      <c r="A469" s="134"/>
      <c r="B469" s="131">
        <v>20170162</v>
      </c>
      <c r="C469" s="131" t="s">
        <v>306</v>
      </c>
      <c r="D469" s="140">
        <v>500000</v>
      </c>
      <c r="E469" s="141"/>
      <c r="F469" s="141"/>
      <c r="G469" s="142">
        <v>500000</v>
      </c>
    </row>
    <row r="470" spans="1:7" ht="12.75">
      <c r="A470" s="134"/>
      <c r="B470" s="131">
        <v>20182560</v>
      </c>
      <c r="C470" s="131" t="s">
        <v>330</v>
      </c>
      <c r="D470" s="140">
        <v>1000000</v>
      </c>
      <c r="E470" s="141">
        <v>2000000</v>
      </c>
      <c r="F470" s="141">
        <v>2000000</v>
      </c>
      <c r="G470" s="142">
        <v>5000000</v>
      </c>
    </row>
    <row r="471" spans="1:7" ht="12.75">
      <c r="A471" s="134"/>
      <c r="B471" s="131">
        <v>20190069</v>
      </c>
      <c r="C471" s="131" t="s">
        <v>346</v>
      </c>
      <c r="D471" s="140">
        <v>3320870</v>
      </c>
      <c r="E471" s="141">
        <v>3020870</v>
      </c>
      <c r="F471" s="141"/>
      <c r="G471" s="142">
        <v>6341740</v>
      </c>
    </row>
    <row r="472" spans="1:7" ht="12.75">
      <c r="A472" s="134"/>
      <c r="B472" s="131">
        <v>20190075</v>
      </c>
      <c r="C472" s="131" t="s">
        <v>347</v>
      </c>
      <c r="D472" s="140">
        <v>500000</v>
      </c>
      <c r="E472" s="141"/>
      <c r="F472" s="141"/>
      <c r="G472" s="142">
        <v>500000</v>
      </c>
    </row>
    <row r="473" spans="1:7" ht="12.75">
      <c r="A473" s="134"/>
      <c r="B473" s="131">
        <v>20190149</v>
      </c>
      <c r="C473" s="131" t="s">
        <v>361</v>
      </c>
      <c r="D473" s="140">
        <v>1000000</v>
      </c>
      <c r="E473" s="141">
        <v>1000000</v>
      </c>
      <c r="F473" s="141">
        <v>1000000</v>
      </c>
      <c r="G473" s="142">
        <v>3000000</v>
      </c>
    </row>
    <row r="474" spans="1:7" ht="12.75">
      <c r="A474" s="134"/>
      <c r="B474" s="131">
        <v>20190175</v>
      </c>
      <c r="C474" s="131" t="s">
        <v>381</v>
      </c>
      <c r="D474" s="140">
        <v>1293010</v>
      </c>
      <c r="E474" s="141">
        <v>22497510</v>
      </c>
      <c r="F474" s="141">
        <v>39199120</v>
      </c>
      <c r="G474" s="142">
        <v>62989640</v>
      </c>
    </row>
    <row r="475" spans="1:7" ht="12.75">
      <c r="A475" s="131" t="s">
        <v>608</v>
      </c>
      <c r="B475" s="132"/>
      <c r="C475" s="132"/>
      <c r="D475" s="140">
        <v>34148880</v>
      </c>
      <c r="E475" s="141">
        <v>39518380</v>
      </c>
      <c r="F475" s="141">
        <v>58199120</v>
      </c>
      <c r="G475" s="142">
        <v>131866380</v>
      </c>
    </row>
    <row r="476" spans="1:7" ht="12.75">
      <c r="A476" s="131">
        <v>995</v>
      </c>
      <c r="B476" s="131">
        <v>19940138</v>
      </c>
      <c r="C476" s="131" t="s">
        <v>105</v>
      </c>
      <c r="D476" s="140">
        <v>3500000</v>
      </c>
      <c r="E476" s="141">
        <v>3500000</v>
      </c>
      <c r="F476" s="141">
        <v>3500000</v>
      </c>
      <c r="G476" s="142">
        <v>10500000</v>
      </c>
    </row>
    <row r="477" spans="1:7" ht="12.75">
      <c r="A477" s="134"/>
      <c r="B477" s="131">
        <v>19940289</v>
      </c>
      <c r="C477" s="131" t="s">
        <v>109</v>
      </c>
      <c r="D477" s="140">
        <v>11000000</v>
      </c>
      <c r="E477" s="141">
        <v>11000000</v>
      </c>
      <c r="F477" s="141">
        <v>11000000</v>
      </c>
      <c r="G477" s="142">
        <v>33000000</v>
      </c>
    </row>
    <row r="478" spans="1:7" ht="12.75">
      <c r="A478" s="134"/>
      <c r="B478" s="131">
        <v>19980344</v>
      </c>
      <c r="C478" s="131" t="s">
        <v>126</v>
      </c>
      <c r="D478" s="140">
        <v>4500000</v>
      </c>
      <c r="E478" s="141">
        <v>5500000</v>
      </c>
      <c r="F478" s="141">
        <v>5500000</v>
      </c>
      <c r="G478" s="142">
        <v>15500000</v>
      </c>
    </row>
    <row r="479" spans="1:7" ht="12.75">
      <c r="A479" s="134"/>
      <c r="B479" s="131">
        <v>20010370</v>
      </c>
      <c r="C479" s="131" t="s">
        <v>144</v>
      </c>
      <c r="D479" s="140">
        <v>5000000</v>
      </c>
      <c r="E479" s="141">
        <v>5000000</v>
      </c>
      <c r="F479" s="141">
        <v>5000000</v>
      </c>
      <c r="G479" s="142">
        <v>15000000</v>
      </c>
    </row>
    <row r="480" spans="1:7" ht="12.75">
      <c r="A480" s="134"/>
      <c r="B480" s="131">
        <v>20060221</v>
      </c>
      <c r="C480" s="131" t="s">
        <v>476</v>
      </c>
      <c r="D480" s="140"/>
      <c r="E480" s="141">
        <v>1000000</v>
      </c>
      <c r="F480" s="141"/>
      <c r="G480" s="142">
        <v>1000000</v>
      </c>
    </row>
    <row r="481" spans="1:7" ht="12.75">
      <c r="A481" s="134"/>
      <c r="B481" s="131">
        <v>20070244</v>
      </c>
      <c r="C481" s="131" t="s">
        <v>215</v>
      </c>
      <c r="D481" s="140">
        <v>75000000</v>
      </c>
      <c r="E481" s="141">
        <v>105000000</v>
      </c>
      <c r="F481" s="141"/>
      <c r="G481" s="142">
        <v>180000000</v>
      </c>
    </row>
    <row r="482" spans="1:7" ht="12.75">
      <c r="A482" s="134"/>
      <c r="B482" s="131">
        <v>20090056</v>
      </c>
      <c r="C482" s="131" t="s">
        <v>482</v>
      </c>
      <c r="D482" s="140"/>
      <c r="E482" s="141">
        <v>100000</v>
      </c>
      <c r="F482" s="141">
        <v>500000</v>
      </c>
      <c r="G482" s="142">
        <v>600000</v>
      </c>
    </row>
    <row r="483" spans="1:7" ht="12.75">
      <c r="A483" s="134"/>
      <c r="B483" s="131">
        <v>20140015</v>
      </c>
      <c r="C483" s="131" t="s">
        <v>524</v>
      </c>
      <c r="D483" s="140"/>
      <c r="E483" s="141"/>
      <c r="F483" s="141">
        <v>1000000</v>
      </c>
      <c r="G483" s="142">
        <v>1000000</v>
      </c>
    </row>
    <row r="484" spans="1:7" ht="12.75">
      <c r="A484" s="134"/>
      <c r="B484" s="131">
        <v>20170044</v>
      </c>
      <c r="C484" s="131" t="s">
        <v>267</v>
      </c>
      <c r="D484" s="140">
        <v>1700000</v>
      </c>
      <c r="E484" s="141"/>
      <c r="F484" s="141"/>
      <c r="G484" s="142">
        <v>1700000</v>
      </c>
    </row>
    <row r="485" spans="1:7" ht="12.75">
      <c r="A485" s="134"/>
      <c r="B485" s="131">
        <v>20170141</v>
      </c>
      <c r="C485" s="131" t="s">
        <v>296</v>
      </c>
      <c r="D485" s="140">
        <v>550000</v>
      </c>
      <c r="E485" s="141">
        <v>1000000</v>
      </c>
      <c r="F485" s="141"/>
      <c r="G485" s="142">
        <v>1550000</v>
      </c>
    </row>
    <row r="486" spans="1:7" ht="12.75">
      <c r="A486" s="134"/>
      <c r="B486" s="131">
        <v>20170142</v>
      </c>
      <c r="C486" s="131" t="s">
        <v>297</v>
      </c>
      <c r="D486" s="140">
        <v>2500000</v>
      </c>
      <c r="E486" s="141">
        <v>1500000</v>
      </c>
      <c r="F486" s="141"/>
      <c r="G486" s="142">
        <v>4000000</v>
      </c>
    </row>
    <row r="487" spans="1:7" ht="12.75">
      <c r="A487" s="134"/>
      <c r="B487" s="131">
        <v>20182516</v>
      </c>
      <c r="C487" s="131" t="s">
        <v>497</v>
      </c>
      <c r="D487" s="140"/>
      <c r="E487" s="141">
        <v>30000</v>
      </c>
      <c r="F487" s="141"/>
      <c r="G487" s="142">
        <v>30000</v>
      </c>
    </row>
    <row r="488" spans="1:7" ht="12.75">
      <c r="A488" s="134"/>
      <c r="B488" s="131">
        <v>20182518</v>
      </c>
      <c r="C488" s="131" t="s">
        <v>323</v>
      </c>
      <c r="D488" s="140">
        <v>300000</v>
      </c>
      <c r="E488" s="141"/>
      <c r="F488" s="141"/>
      <c r="G488" s="142">
        <v>300000</v>
      </c>
    </row>
    <row r="489" spans="1:7" ht="12.75">
      <c r="A489" s="134"/>
      <c r="B489" s="131">
        <v>20190136</v>
      </c>
      <c r="C489" s="131" t="s">
        <v>527</v>
      </c>
      <c r="D489" s="140"/>
      <c r="E489" s="141"/>
      <c r="F489" s="141">
        <v>1000000</v>
      </c>
      <c r="G489" s="142">
        <v>1000000</v>
      </c>
    </row>
    <row r="490" spans="1:7" ht="12.75">
      <c r="A490" s="134"/>
      <c r="B490" s="131">
        <v>20190146</v>
      </c>
      <c r="C490" s="131" t="s">
        <v>533</v>
      </c>
      <c r="D490" s="140"/>
      <c r="E490" s="141"/>
      <c r="F490" s="141">
        <v>1000000</v>
      </c>
      <c r="G490" s="142">
        <v>1000000</v>
      </c>
    </row>
    <row r="491" spans="1:7" ht="12.75">
      <c r="A491" s="134"/>
      <c r="B491" s="131">
        <v>20190163</v>
      </c>
      <c r="C491" s="131" t="s">
        <v>373</v>
      </c>
      <c r="D491" s="140"/>
      <c r="E491" s="141">
        <v>3500000</v>
      </c>
      <c r="F491" s="141">
        <v>10000000</v>
      </c>
      <c r="G491" s="142">
        <v>13500000</v>
      </c>
    </row>
    <row r="492" spans="1:7" ht="12.75">
      <c r="A492" s="131" t="s">
        <v>609</v>
      </c>
      <c r="B492" s="132"/>
      <c r="C492" s="132"/>
      <c r="D492" s="140">
        <v>104050000</v>
      </c>
      <c r="E492" s="141">
        <v>137130000</v>
      </c>
      <c r="F492" s="141">
        <v>38500000</v>
      </c>
      <c r="G492" s="142">
        <v>279680000</v>
      </c>
    </row>
    <row r="493" spans="1:7" ht="12.75">
      <c r="A493" s="131">
        <v>996</v>
      </c>
      <c r="B493" s="131">
        <v>19930234</v>
      </c>
      <c r="C493" s="131" t="s">
        <v>98</v>
      </c>
      <c r="D493" s="140">
        <v>1200000</v>
      </c>
      <c r="E493" s="141"/>
      <c r="F493" s="141"/>
      <c r="G493" s="142">
        <v>1200000</v>
      </c>
    </row>
    <row r="494" spans="1:7" ht="12.75">
      <c r="A494" s="134"/>
      <c r="B494" s="131">
        <v>20030221</v>
      </c>
      <c r="C494" s="131" t="s">
        <v>153</v>
      </c>
      <c r="D494" s="140">
        <v>1650000</v>
      </c>
      <c r="E494" s="141"/>
      <c r="F494" s="141">
        <v>1000000</v>
      </c>
      <c r="G494" s="142">
        <v>2650000</v>
      </c>
    </row>
    <row r="495" spans="1:7" ht="12.75">
      <c r="A495" s="134"/>
      <c r="B495" s="131">
        <v>20042767</v>
      </c>
      <c r="C495" s="131" t="s">
        <v>474</v>
      </c>
      <c r="D495" s="140"/>
      <c r="E495" s="141">
        <v>1500000</v>
      </c>
      <c r="F495" s="141">
        <v>1500000</v>
      </c>
      <c r="G495" s="142">
        <v>3000000</v>
      </c>
    </row>
    <row r="496" spans="1:7" ht="12.75">
      <c r="A496" s="134"/>
      <c r="B496" s="131">
        <v>20042881</v>
      </c>
      <c r="C496" s="131" t="s">
        <v>164</v>
      </c>
      <c r="D496" s="140">
        <v>1000000</v>
      </c>
      <c r="E496" s="141"/>
      <c r="F496" s="141">
        <v>2500000</v>
      </c>
      <c r="G496" s="142">
        <v>3500000</v>
      </c>
    </row>
    <row r="497" spans="1:7" ht="12.75">
      <c r="A497" s="134"/>
      <c r="B497" s="131">
        <v>20042918</v>
      </c>
      <c r="C497" s="131" t="s">
        <v>167</v>
      </c>
      <c r="D497" s="140">
        <v>1000000</v>
      </c>
      <c r="E497" s="141">
        <v>1000000</v>
      </c>
      <c r="F497" s="141">
        <v>1000000</v>
      </c>
      <c r="G497" s="142">
        <v>3000000</v>
      </c>
    </row>
    <row r="498" spans="1:7" ht="12.75">
      <c r="A498" s="134"/>
      <c r="B498" s="131">
        <v>20043125</v>
      </c>
      <c r="C498" s="131" t="s">
        <v>171</v>
      </c>
      <c r="D498" s="140">
        <v>1500000</v>
      </c>
      <c r="E498" s="141">
        <v>1500000</v>
      </c>
      <c r="F498" s="141">
        <v>500000</v>
      </c>
      <c r="G498" s="142">
        <v>3500000</v>
      </c>
    </row>
    <row r="499" spans="1:7" ht="12.75">
      <c r="A499" s="134"/>
      <c r="B499" s="131">
        <v>20050219</v>
      </c>
      <c r="C499" s="131" t="s">
        <v>181</v>
      </c>
      <c r="D499" s="140">
        <v>2000000</v>
      </c>
      <c r="E499" s="141">
        <v>2500000</v>
      </c>
      <c r="F499" s="141">
        <v>3000000</v>
      </c>
      <c r="G499" s="142">
        <v>7500000</v>
      </c>
    </row>
    <row r="500" spans="1:7" ht="12.75">
      <c r="A500" s="134"/>
      <c r="B500" s="131">
        <v>20050222</v>
      </c>
      <c r="C500" s="131" t="s">
        <v>182</v>
      </c>
      <c r="D500" s="140">
        <v>1400000</v>
      </c>
      <c r="E500" s="141">
        <v>2000000</v>
      </c>
      <c r="F500" s="141">
        <v>3000000</v>
      </c>
      <c r="G500" s="142">
        <v>6400000</v>
      </c>
    </row>
    <row r="501" spans="1:7" ht="12.75">
      <c r="A501" s="134"/>
      <c r="B501" s="131">
        <v>20060065</v>
      </c>
      <c r="C501" s="131" t="s">
        <v>187</v>
      </c>
      <c r="D501" s="140">
        <v>1000000</v>
      </c>
      <c r="E501" s="141">
        <v>1000000</v>
      </c>
      <c r="F501" s="141">
        <v>1000000</v>
      </c>
      <c r="G501" s="142">
        <v>3000000</v>
      </c>
    </row>
    <row r="502" spans="1:7" ht="12.75">
      <c r="A502" s="134"/>
      <c r="B502" s="131">
        <v>20060149</v>
      </c>
      <c r="C502" s="131" t="s">
        <v>195</v>
      </c>
      <c r="D502" s="140">
        <v>1000000</v>
      </c>
      <c r="E502" s="141">
        <v>2000000</v>
      </c>
      <c r="F502" s="141">
        <v>6000000</v>
      </c>
      <c r="G502" s="142">
        <v>9000000</v>
      </c>
    </row>
    <row r="503" spans="1:7" ht="12.75">
      <c r="A503" s="134"/>
      <c r="B503" s="131">
        <v>20060229</v>
      </c>
      <c r="C503" s="131" t="s">
        <v>199</v>
      </c>
      <c r="D503" s="140"/>
      <c r="E503" s="141"/>
      <c r="F503" s="141">
        <v>20000000</v>
      </c>
      <c r="G503" s="142">
        <v>20000000</v>
      </c>
    </row>
    <row r="504" spans="1:7" ht="12.75">
      <c r="A504" s="134"/>
      <c r="B504" s="131">
        <v>20080065</v>
      </c>
      <c r="C504" s="131" t="s">
        <v>218</v>
      </c>
      <c r="D504" s="140">
        <v>1000000</v>
      </c>
      <c r="E504" s="141"/>
      <c r="F504" s="141"/>
      <c r="G504" s="142">
        <v>1000000</v>
      </c>
    </row>
    <row r="505" spans="1:7" ht="12.75">
      <c r="A505" s="134"/>
      <c r="B505" s="131">
        <v>20080073</v>
      </c>
      <c r="C505" s="131" t="s">
        <v>479</v>
      </c>
      <c r="D505" s="140"/>
      <c r="E505" s="141">
        <v>2000000</v>
      </c>
      <c r="F505" s="141">
        <v>2000000</v>
      </c>
      <c r="G505" s="142">
        <v>4000000</v>
      </c>
    </row>
    <row r="506" spans="1:7" ht="12.75">
      <c r="A506" s="134"/>
      <c r="B506" s="131">
        <v>20100056</v>
      </c>
      <c r="C506" s="131" t="s">
        <v>483</v>
      </c>
      <c r="D506" s="140"/>
      <c r="E506" s="141">
        <v>1000000</v>
      </c>
      <c r="F506" s="141"/>
      <c r="G506" s="142">
        <v>1000000</v>
      </c>
    </row>
    <row r="507" spans="1:7" ht="12.75">
      <c r="A507" s="134"/>
      <c r="B507" s="131">
        <v>20100060</v>
      </c>
      <c r="C507" s="131" t="s">
        <v>231</v>
      </c>
      <c r="D507" s="140">
        <v>2000000</v>
      </c>
      <c r="E507" s="141"/>
      <c r="F507" s="141"/>
      <c r="G507" s="142">
        <v>2000000</v>
      </c>
    </row>
    <row r="508" spans="1:7" ht="12.75">
      <c r="A508" s="134"/>
      <c r="B508" s="131">
        <v>20120076</v>
      </c>
      <c r="C508" s="131" t="s">
        <v>247</v>
      </c>
      <c r="D508" s="140">
        <v>400000</v>
      </c>
      <c r="E508" s="141"/>
      <c r="F508" s="141">
        <v>1000000</v>
      </c>
      <c r="G508" s="142">
        <v>1400000</v>
      </c>
    </row>
    <row r="509" spans="1:7" ht="12.75">
      <c r="A509" s="134"/>
      <c r="B509" s="131">
        <v>20120078</v>
      </c>
      <c r="C509" s="131" t="s">
        <v>248</v>
      </c>
      <c r="D509" s="140">
        <v>2000000</v>
      </c>
      <c r="E509" s="141">
        <v>2000000</v>
      </c>
      <c r="F509" s="141">
        <v>2500000</v>
      </c>
      <c r="G509" s="142">
        <v>6500000</v>
      </c>
    </row>
    <row r="510" spans="1:7" ht="12.75">
      <c r="A510" s="134"/>
      <c r="B510" s="131">
        <v>20130067</v>
      </c>
      <c r="C510" s="131" t="s">
        <v>252</v>
      </c>
      <c r="D510" s="140">
        <v>1000000</v>
      </c>
      <c r="E510" s="141">
        <v>1000000</v>
      </c>
      <c r="F510" s="141"/>
      <c r="G510" s="142">
        <v>2000000</v>
      </c>
    </row>
    <row r="511" spans="1:7" ht="12.75">
      <c r="A511" s="134"/>
      <c r="B511" s="131">
        <v>20140008</v>
      </c>
      <c r="C511" s="131" t="s">
        <v>254</v>
      </c>
      <c r="D511" s="140">
        <v>1000000</v>
      </c>
      <c r="E511" s="141">
        <v>1000000</v>
      </c>
      <c r="F511" s="141">
        <v>1000000</v>
      </c>
      <c r="G511" s="142">
        <v>3000000</v>
      </c>
    </row>
    <row r="512" spans="1:7" ht="12.75">
      <c r="A512" s="134"/>
      <c r="B512" s="131">
        <v>20150030</v>
      </c>
      <c r="C512" s="131" t="s">
        <v>258</v>
      </c>
      <c r="D512" s="140">
        <v>500000</v>
      </c>
      <c r="E512" s="141">
        <v>500000</v>
      </c>
      <c r="F512" s="141">
        <v>500000</v>
      </c>
      <c r="G512" s="142">
        <v>1500000</v>
      </c>
    </row>
    <row r="513" spans="1:7" ht="12.75">
      <c r="A513" s="134"/>
      <c r="B513" s="131">
        <v>20162192</v>
      </c>
      <c r="C513" s="131" t="s">
        <v>263</v>
      </c>
      <c r="D513" s="140">
        <v>2000000</v>
      </c>
      <c r="E513" s="141"/>
      <c r="F513" s="141">
        <v>1000000</v>
      </c>
      <c r="G513" s="142">
        <v>3000000</v>
      </c>
    </row>
    <row r="514" spans="1:7" ht="12.75">
      <c r="A514" s="134"/>
      <c r="B514" s="131">
        <v>20162193</v>
      </c>
      <c r="C514" s="131" t="s">
        <v>488</v>
      </c>
      <c r="D514" s="140"/>
      <c r="E514" s="141">
        <v>1000000</v>
      </c>
      <c r="F514" s="141"/>
      <c r="G514" s="142">
        <v>1000000</v>
      </c>
    </row>
    <row r="515" spans="1:7" ht="12.75">
      <c r="A515" s="134"/>
      <c r="B515" s="131">
        <v>20170137</v>
      </c>
      <c r="C515" s="131" t="s">
        <v>293</v>
      </c>
      <c r="D515" s="140">
        <v>1800000</v>
      </c>
      <c r="E515" s="141"/>
      <c r="F515" s="141">
        <v>1000000</v>
      </c>
      <c r="G515" s="142">
        <v>2800000</v>
      </c>
    </row>
    <row r="516" spans="1:7" ht="12.75">
      <c r="A516" s="134"/>
      <c r="B516" s="131">
        <v>20170139</v>
      </c>
      <c r="C516" s="131" t="s">
        <v>294</v>
      </c>
      <c r="D516" s="140">
        <v>240000</v>
      </c>
      <c r="E516" s="141"/>
      <c r="F516" s="141"/>
      <c r="G516" s="142">
        <v>240000</v>
      </c>
    </row>
    <row r="517" spans="1:7" ht="12.75">
      <c r="A517" s="134"/>
      <c r="B517" s="131">
        <v>20170153</v>
      </c>
      <c r="C517" s="131" t="s">
        <v>304</v>
      </c>
      <c r="D517" s="140">
        <v>500000</v>
      </c>
      <c r="E517" s="141"/>
      <c r="F517" s="141"/>
      <c r="G517" s="142">
        <v>500000</v>
      </c>
    </row>
    <row r="518" spans="1:7" ht="12.75">
      <c r="A518" s="134"/>
      <c r="B518" s="131">
        <v>20182520</v>
      </c>
      <c r="C518" s="131" t="s">
        <v>499</v>
      </c>
      <c r="D518" s="140"/>
      <c r="E518" s="141">
        <v>1000000</v>
      </c>
      <c r="F518" s="141"/>
      <c r="G518" s="142">
        <v>1000000</v>
      </c>
    </row>
    <row r="519" spans="1:7" ht="12.75">
      <c r="A519" s="134"/>
      <c r="B519" s="131">
        <v>20182523</v>
      </c>
      <c r="C519" s="131" t="s">
        <v>500</v>
      </c>
      <c r="D519" s="140"/>
      <c r="E519" s="141">
        <v>800000</v>
      </c>
      <c r="F519" s="141"/>
      <c r="G519" s="142">
        <v>800000</v>
      </c>
    </row>
    <row r="520" spans="1:7" ht="12.75">
      <c r="A520" s="134"/>
      <c r="B520" s="131">
        <v>20182524</v>
      </c>
      <c r="C520" s="131" t="s">
        <v>501</v>
      </c>
      <c r="D520" s="140"/>
      <c r="E520" s="141">
        <v>60000</v>
      </c>
      <c r="F520" s="141"/>
      <c r="G520" s="142">
        <v>60000</v>
      </c>
    </row>
    <row r="521" spans="1:7" ht="12.75">
      <c r="A521" s="134"/>
      <c r="B521" s="131">
        <v>20182525</v>
      </c>
      <c r="C521" s="131" t="s">
        <v>502</v>
      </c>
      <c r="D521" s="140"/>
      <c r="E521" s="141">
        <v>80000</v>
      </c>
      <c r="F521" s="141"/>
      <c r="G521" s="142">
        <v>80000</v>
      </c>
    </row>
    <row r="522" spans="1:7" ht="12.75">
      <c r="A522" s="134"/>
      <c r="B522" s="131">
        <v>20182526</v>
      </c>
      <c r="C522" s="131" t="s">
        <v>503</v>
      </c>
      <c r="D522" s="140"/>
      <c r="E522" s="141">
        <v>5000000</v>
      </c>
      <c r="F522" s="141"/>
      <c r="G522" s="142">
        <v>5000000</v>
      </c>
    </row>
    <row r="523" spans="1:7" ht="12.75">
      <c r="A523" s="134"/>
      <c r="B523" s="131">
        <v>20182605</v>
      </c>
      <c r="C523" s="131" t="s">
        <v>331</v>
      </c>
      <c r="D523" s="140">
        <v>19838500</v>
      </c>
      <c r="E523" s="141"/>
      <c r="F523" s="141"/>
      <c r="G523" s="142">
        <v>19838500</v>
      </c>
    </row>
    <row r="524" spans="1:7" ht="12.75">
      <c r="A524" s="134"/>
      <c r="B524" s="131">
        <v>20182612</v>
      </c>
      <c r="C524" s="131" t="s">
        <v>332</v>
      </c>
      <c r="D524" s="140">
        <v>2000000</v>
      </c>
      <c r="E524" s="141"/>
      <c r="F524" s="141"/>
      <c r="G524" s="142">
        <v>2000000</v>
      </c>
    </row>
    <row r="525" spans="1:7" ht="12.75">
      <c r="A525" s="134"/>
      <c r="B525" s="131">
        <v>20190130</v>
      </c>
      <c r="C525" s="131" t="s">
        <v>355</v>
      </c>
      <c r="D525" s="140">
        <v>500000</v>
      </c>
      <c r="E525" s="141"/>
      <c r="F525" s="141"/>
      <c r="G525" s="142">
        <v>500000</v>
      </c>
    </row>
    <row r="526" spans="1:7" ht="12.75">
      <c r="A526" s="134"/>
      <c r="B526" s="131">
        <v>20190181</v>
      </c>
      <c r="C526" s="131" t="s">
        <v>384</v>
      </c>
      <c r="D526" s="140">
        <v>6000000</v>
      </c>
      <c r="E526" s="141">
        <v>6000000</v>
      </c>
      <c r="F526" s="141">
        <v>6000000</v>
      </c>
      <c r="G526" s="142">
        <v>18000000</v>
      </c>
    </row>
    <row r="527" spans="1:7" ht="12.75">
      <c r="A527" s="131" t="s">
        <v>610</v>
      </c>
      <c r="B527" s="132"/>
      <c r="C527" s="132"/>
      <c r="D527" s="140">
        <v>52528500</v>
      </c>
      <c r="E527" s="141">
        <v>32940000</v>
      </c>
      <c r="F527" s="141">
        <v>54500000</v>
      </c>
      <c r="G527" s="142">
        <v>139968500</v>
      </c>
    </row>
    <row r="528" spans="1:7" ht="12.75">
      <c r="A528" s="131">
        <v>998</v>
      </c>
      <c r="B528" s="131">
        <v>20010391</v>
      </c>
      <c r="C528" s="131" t="s">
        <v>145</v>
      </c>
      <c r="D528" s="140">
        <v>2200000</v>
      </c>
      <c r="E528" s="141">
        <v>2200000</v>
      </c>
      <c r="F528" s="141">
        <v>2200000</v>
      </c>
      <c r="G528" s="142">
        <v>6600000</v>
      </c>
    </row>
    <row r="529" spans="1:7" ht="12.75">
      <c r="A529" s="134"/>
      <c r="B529" s="131">
        <v>20030177</v>
      </c>
      <c r="C529" s="131" t="s">
        <v>151</v>
      </c>
      <c r="D529" s="140"/>
      <c r="E529" s="141"/>
      <c r="F529" s="141">
        <v>4500000</v>
      </c>
      <c r="G529" s="142">
        <v>4500000</v>
      </c>
    </row>
    <row r="530" spans="1:7" ht="12.75">
      <c r="A530" s="131" t="s">
        <v>611</v>
      </c>
      <c r="B530" s="132"/>
      <c r="C530" s="132"/>
      <c r="D530" s="140">
        <v>2200000</v>
      </c>
      <c r="E530" s="141">
        <v>2200000</v>
      </c>
      <c r="F530" s="141">
        <v>6700000</v>
      </c>
      <c r="G530" s="142">
        <v>11100000</v>
      </c>
    </row>
    <row r="531" spans="1:7" ht="12.75">
      <c r="A531" s="131">
        <v>999</v>
      </c>
      <c r="B531" s="131">
        <v>19930002</v>
      </c>
      <c r="C531" s="131" t="s">
        <v>92</v>
      </c>
      <c r="D531" s="140">
        <v>6000000</v>
      </c>
      <c r="E531" s="141">
        <v>5000000</v>
      </c>
      <c r="F531" s="141">
        <v>5000000</v>
      </c>
      <c r="G531" s="142">
        <v>16000000</v>
      </c>
    </row>
    <row r="532" spans="1:7" ht="12.75">
      <c r="A532" s="134"/>
      <c r="B532" s="131">
        <v>19930026</v>
      </c>
      <c r="C532" s="131" t="s">
        <v>93</v>
      </c>
      <c r="D532" s="140">
        <v>25000000</v>
      </c>
      <c r="E532" s="141">
        <v>26000000</v>
      </c>
      <c r="F532" s="141">
        <v>27000000</v>
      </c>
      <c r="G532" s="142">
        <v>78000000</v>
      </c>
    </row>
    <row r="533" spans="1:7" ht="12.75">
      <c r="A533" s="134"/>
      <c r="B533" s="131">
        <v>19930030</v>
      </c>
      <c r="C533" s="131" t="s">
        <v>94</v>
      </c>
      <c r="D533" s="140">
        <v>1500000</v>
      </c>
      <c r="E533" s="141">
        <v>1500000</v>
      </c>
      <c r="F533" s="141">
        <v>1500000</v>
      </c>
      <c r="G533" s="142">
        <v>4500000</v>
      </c>
    </row>
    <row r="534" spans="1:7" ht="12.75">
      <c r="A534" s="134"/>
      <c r="B534" s="131">
        <v>19980218</v>
      </c>
      <c r="C534" s="131" t="s">
        <v>121</v>
      </c>
      <c r="D534" s="140">
        <v>1000000</v>
      </c>
      <c r="E534" s="141">
        <v>1000000</v>
      </c>
      <c r="F534" s="141">
        <v>1000000</v>
      </c>
      <c r="G534" s="142">
        <v>3000000</v>
      </c>
    </row>
    <row r="535" spans="1:7" ht="12.75">
      <c r="A535" s="134"/>
      <c r="B535" s="131">
        <v>19980220</v>
      </c>
      <c r="C535" s="131" t="s">
        <v>18</v>
      </c>
      <c r="D535" s="140">
        <v>3000000</v>
      </c>
      <c r="E535" s="141">
        <v>3000000</v>
      </c>
      <c r="F535" s="141">
        <v>3000000</v>
      </c>
      <c r="G535" s="142">
        <v>9000000</v>
      </c>
    </row>
    <row r="536" spans="1:7" ht="12.75">
      <c r="A536" s="134"/>
      <c r="B536" s="131">
        <v>19980253</v>
      </c>
      <c r="C536" s="131" t="s">
        <v>122</v>
      </c>
      <c r="D536" s="140">
        <v>2000000</v>
      </c>
      <c r="E536" s="141">
        <v>2000000</v>
      </c>
      <c r="F536" s="141">
        <v>2000000</v>
      </c>
      <c r="G536" s="142">
        <v>6000000</v>
      </c>
    </row>
    <row r="537" spans="1:7" ht="12.75">
      <c r="A537" s="134"/>
      <c r="B537" s="131">
        <v>20020149</v>
      </c>
      <c r="C537" s="131" t="s">
        <v>469</v>
      </c>
      <c r="D537" s="140"/>
      <c r="E537" s="141">
        <v>3000000</v>
      </c>
      <c r="F537" s="141"/>
      <c r="G537" s="142">
        <v>3000000</v>
      </c>
    </row>
    <row r="538" spans="1:7" ht="12.75">
      <c r="A538" s="134"/>
      <c r="B538" s="131">
        <v>20030609</v>
      </c>
      <c r="C538" s="131" t="s">
        <v>160</v>
      </c>
      <c r="D538" s="140">
        <v>1500000</v>
      </c>
      <c r="E538" s="141">
        <v>1500000</v>
      </c>
      <c r="F538" s="141">
        <v>1500000</v>
      </c>
      <c r="G538" s="142">
        <v>4500000</v>
      </c>
    </row>
    <row r="539" spans="1:7" ht="12.75">
      <c r="A539" s="134"/>
      <c r="B539" s="131">
        <v>20043187</v>
      </c>
      <c r="C539" s="131" t="s">
        <v>172</v>
      </c>
      <c r="D539" s="140">
        <v>1500000</v>
      </c>
      <c r="E539" s="141">
        <v>1500000</v>
      </c>
      <c r="F539" s="141">
        <v>1500000</v>
      </c>
      <c r="G539" s="142">
        <v>4500000</v>
      </c>
    </row>
    <row r="540" spans="1:7" ht="12.75">
      <c r="A540" s="134"/>
      <c r="B540" s="131">
        <v>20050042</v>
      </c>
      <c r="C540" s="131" t="s">
        <v>173</v>
      </c>
      <c r="D540" s="140">
        <v>300000</v>
      </c>
      <c r="E540" s="141">
        <v>300000</v>
      </c>
      <c r="F540" s="141">
        <v>300000</v>
      </c>
      <c r="G540" s="142">
        <v>900000</v>
      </c>
    </row>
    <row r="541" spans="1:7" ht="12.75">
      <c r="A541" s="134"/>
      <c r="B541" s="131">
        <v>20050286</v>
      </c>
      <c r="C541" s="131" t="s">
        <v>67</v>
      </c>
      <c r="D541" s="140">
        <v>105000000</v>
      </c>
      <c r="E541" s="141">
        <v>110000000</v>
      </c>
      <c r="F541" s="141">
        <v>110000000</v>
      </c>
      <c r="G541" s="142">
        <v>325000000</v>
      </c>
    </row>
    <row r="542" spans="1:7" ht="12.75">
      <c r="A542" s="134"/>
      <c r="B542" s="131">
        <v>20060019</v>
      </c>
      <c r="C542" s="131" t="s">
        <v>185</v>
      </c>
      <c r="D542" s="140">
        <v>2000000</v>
      </c>
      <c r="E542" s="141">
        <v>2000000</v>
      </c>
      <c r="F542" s="141">
        <v>2000000</v>
      </c>
      <c r="G542" s="142">
        <v>6000000</v>
      </c>
    </row>
    <row r="543" spans="1:7" ht="12.75">
      <c r="A543" s="134"/>
      <c r="B543" s="131">
        <v>20060020</v>
      </c>
      <c r="C543" s="131" t="s">
        <v>186</v>
      </c>
      <c r="D543" s="140">
        <v>10000000</v>
      </c>
      <c r="E543" s="141">
        <v>10000000</v>
      </c>
      <c r="F543" s="141">
        <v>10000000</v>
      </c>
      <c r="G543" s="142">
        <v>30000000</v>
      </c>
    </row>
    <row r="544" spans="1:7" ht="12.75">
      <c r="A544" s="134"/>
      <c r="B544" s="131">
        <v>20060229</v>
      </c>
      <c r="C544" s="131" t="s">
        <v>199</v>
      </c>
      <c r="D544" s="140">
        <v>27400000</v>
      </c>
      <c r="E544" s="141">
        <v>16800000</v>
      </c>
      <c r="F544" s="141">
        <v>79000000</v>
      </c>
      <c r="G544" s="142">
        <v>123200000</v>
      </c>
    </row>
    <row r="545" spans="1:7" ht="12.75">
      <c r="A545" s="134"/>
      <c r="B545" s="131">
        <v>20060232</v>
      </c>
      <c r="C545" s="131" t="s">
        <v>200</v>
      </c>
      <c r="D545" s="140">
        <v>1000000</v>
      </c>
      <c r="E545" s="141"/>
      <c r="F545" s="141">
        <v>33750000</v>
      </c>
      <c r="G545" s="142">
        <v>34750000</v>
      </c>
    </row>
    <row r="546" spans="1:7" ht="12.75">
      <c r="A546" s="134"/>
      <c r="B546" s="131">
        <v>20060234</v>
      </c>
      <c r="C546" s="131" t="s">
        <v>477</v>
      </c>
      <c r="D546" s="140"/>
      <c r="E546" s="141">
        <v>2000000</v>
      </c>
      <c r="F546" s="141"/>
      <c r="G546" s="142">
        <v>2000000</v>
      </c>
    </row>
    <row r="547" spans="1:7" ht="12.75">
      <c r="A547" s="134"/>
      <c r="B547" s="131">
        <v>20060237</v>
      </c>
      <c r="C547" s="131" t="s">
        <v>20</v>
      </c>
      <c r="D547" s="140">
        <v>6000000</v>
      </c>
      <c r="E547" s="141">
        <v>6000000</v>
      </c>
      <c r="F547" s="141">
        <v>6000000</v>
      </c>
      <c r="G547" s="142">
        <v>18000000</v>
      </c>
    </row>
    <row r="548" spans="1:7" ht="12.75">
      <c r="A548" s="134"/>
      <c r="B548" s="131">
        <v>20060286</v>
      </c>
      <c r="C548" s="131" t="s">
        <v>202</v>
      </c>
      <c r="D548" s="140">
        <v>1000000</v>
      </c>
      <c r="E548" s="141">
        <v>1000000</v>
      </c>
      <c r="F548" s="141">
        <v>1000000</v>
      </c>
      <c r="G548" s="142">
        <v>3000000</v>
      </c>
    </row>
    <row r="549" spans="1:7" ht="12.75">
      <c r="A549" s="134"/>
      <c r="B549" s="131">
        <v>20070137</v>
      </c>
      <c r="C549" s="131" t="s">
        <v>204</v>
      </c>
      <c r="D549" s="140">
        <v>10000000</v>
      </c>
      <c r="E549" s="141">
        <v>10000000</v>
      </c>
      <c r="F549" s="141">
        <v>8500000</v>
      </c>
      <c r="G549" s="142">
        <v>28500000</v>
      </c>
    </row>
    <row r="550" spans="1:7" ht="12.75">
      <c r="A550" s="134"/>
      <c r="B550" s="131">
        <v>20070246</v>
      </c>
      <c r="C550" s="131" t="s">
        <v>216</v>
      </c>
      <c r="D550" s="140">
        <v>7500000</v>
      </c>
      <c r="E550" s="141">
        <v>7500000</v>
      </c>
      <c r="F550" s="141">
        <v>5000000</v>
      </c>
      <c r="G550" s="142">
        <v>20000000</v>
      </c>
    </row>
    <row r="551" spans="1:7" ht="12.75">
      <c r="A551" s="134"/>
      <c r="B551" s="131">
        <v>20090079</v>
      </c>
      <c r="C551" s="131" t="s">
        <v>230</v>
      </c>
      <c r="D551" s="140">
        <v>1000000</v>
      </c>
      <c r="E551" s="141">
        <v>1000000</v>
      </c>
      <c r="F551" s="141">
        <v>1000000</v>
      </c>
      <c r="G551" s="142">
        <v>3000000</v>
      </c>
    </row>
    <row r="552" spans="1:7" ht="12.75">
      <c r="A552" s="134"/>
      <c r="B552" s="131">
        <v>20140009</v>
      </c>
      <c r="C552" s="131" t="s">
        <v>255</v>
      </c>
      <c r="D552" s="140">
        <v>3000000</v>
      </c>
      <c r="E552" s="141">
        <v>3000000</v>
      </c>
      <c r="F552" s="141">
        <v>3000000</v>
      </c>
      <c r="G552" s="142">
        <v>9000000</v>
      </c>
    </row>
    <row r="553" spans="1:7" ht="12.75">
      <c r="A553" s="134"/>
      <c r="B553" s="131">
        <v>20162353</v>
      </c>
      <c r="C553" s="131" t="s">
        <v>264</v>
      </c>
      <c r="D553" s="140">
        <v>11040870</v>
      </c>
      <c r="E553" s="141">
        <v>16096530</v>
      </c>
      <c r="F553" s="141">
        <v>17851310</v>
      </c>
      <c r="G553" s="142">
        <v>44988710</v>
      </c>
    </row>
    <row r="554" spans="1:7" ht="12.75">
      <c r="A554" s="134"/>
      <c r="B554" s="131">
        <v>20170127</v>
      </c>
      <c r="C554" s="131" t="s">
        <v>288</v>
      </c>
      <c r="D554" s="140">
        <v>3000000</v>
      </c>
      <c r="E554" s="141">
        <v>3000000</v>
      </c>
      <c r="F554" s="141">
        <v>1000000</v>
      </c>
      <c r="G554" s="142">
        <v>7000000</v>
      </c>
    </row>
    <row r="555" spans="1:7" ht="12.75">
      <c r="A555" s="134"/>
      <c r="B555" s="131">
        <v>20170129</v>
      </c>
      <c r="C555" s="131" t="s">
        <v>290</v>
      </c>
      <c r="D555" s="140">
        <v>10000000</v>
      </c>
      <c r="E555" s="141">
        <v>8000000</v>
      </c>
      <c r="F555" s="141">
        <v>5000000</v>
      </c>
      <c r="G555" s="142">
        <v>23000000</v>
      </c>
    </row>
    <row r="556" spans="1:7" ht="12.75">
      <c r="A556" s="134"/>
      <c r="B556" s="131">
        <v>20182558</v>
      </c>
      <c r="C556" s="131" t="s">
        <v>329</v>
      </c>
      <c r="D556" s="140">
        <v>5000000</v>
      </c>
      <c r="E556" s="141">
        <v>5000000</v>
      </c>
      <c r="F556" s="141">
        <v>5000000</v>
      </c>
      <c r="G556" s="142">
        <v>15000000</v>
      </c>
    </row>
    <row r="557" spans="1:7" ht="12.75">
      <c r="A557" s="134"/>
      <c r="B557" s="131">
        <v>20190196</v>
      </c>
      <c r="C557" s="131" t="s">
        <v>395</v>
      </c>
      <c r="D557" s="140">
        <v>1000000</v>
      </c>
      <c r="E557" s="141">
        <v>1000000</v>
      </c>
      <c r="F557" s="141">
        <v>1000000</v>
      </c>
      <c r="G557" s="142">
        <v>3000000</v>
      </c>
    </row>
    <row r="558" spans="1:7" ht="12.75">
      <c r="A558" s="131" t="s">
        <v>612</v>
      </c>
      <c r="B558" s="132"/>
      <c r="C558" s="132"/>
      <c r="D558" s="140">
        <v>245740870</v>
      </c>
      <c r="E558" s="141">
        <v>247196530</v>
      </c>
      <c r="F558" s="141">
        <v>331901310</v>
      </c>
      <c r="G558" s="142">
        <v>824838710</v>
      </c>
    </row>
    <row r="559" spans="1:7" ht="12.75">
      <c r="A559" s="136" t="s">
        <v>544</v>
      </c>
      <c r="B559" s="137"/>
      <c r="C559" s="137"/>
      <c r="D559" s="143">
        <v>1767919009.33</v>
      </c>
      <c r="E559" s="144">
        <v>1727426090.69</v>
      </c>
      <c r="F559" s="144">
        <v>1634860309.34</v>
      </c>
      <c r="G559" s="145">
        <v>5130205409.36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4"/>
  <sheetViews>
    <sheetView zoomScalePageLayoutView="0" workbookViewId="0" topLeftCell="A59">
      <selection activeCell="D96" sqref="D96"/>
    </sheetView>
  </sheetViews>
  <sheetFormatPr defaultColWidth="9.140625" defaultRowHeight="12.75"/>
  <cols>
    <col min="1" max="1" width="7.8515625" style="0" bestFit="1" customWidth="1"/>
    <col min="2" max="2" width="52.8515625" style="0" bestFit="1" customWidth="1"/>
    <col min="3" max="3" width="4.57421875" style="0" bestFit="1" customWidth="1"/>
    <col min="4" max="4" width="6.28125" style="0" bestFit="1" customWidth="1"/>
    <col min="5" max="5" width="195.140625" style="0" customWidth="1"/>
    <col min="6" max="6" width="11.7109375" style="0" bestFit="1" customWidth="1"/>
  </cols>
  <sheetData>
    <row r="1" spans="1:7" ht="22.5">
      <c r="A1" s="125" t="s">
        <v>86</v>
      </c>
      <c r="B1" s="125" t="s">
        <v>87</v>
      </c>
      <c r="C1" s="125" t="s">
        <v>88</v>
      </c>
      <c r="D1" s="125" t="s">
        <v>89</v>
      </c>
      <c r="E1" s="125" t="s">
        <v>90</v>
      </c>
      <c r="F1" s="125" t="s">
        <v>91</v>
      </c>
      <c r="G1" s="125" t="s">
        <v>540</v>
      </c>
    </row>
    <row r="2" spans="1:7" ht="12.75">
      <c r="A2" s="127">
        <v>20010059</v>
      </c>
      <c r="B2" s="127" t="s">
        <v>139</v>
      </c>
      <c r="C2" s="128">
        <v>1624</v>
      </c>
      <c r="D2" s="128">
        <v>1</v>
      </c>
      <c r="E2" s="127" t="s">
        <v>419</v>
      </c>
      <c r="F2" s="129">
        <v>1000000</v>
      </c>
      <c r="G2" s="130" t="s">
        <v>541</v>
      </c>
    </row>
    <row r="3" spans="1:7" ht="12.75">
      <c r="A3" s="127">
        <v>20030177</v>
      </c>
      <c r="B3" s="127" t="s">
        <v>151</v>
      </c>
      <c r="C3" s="128">
        <v>987</v>
      </c>
      <c r="D3" s="128">
        <v>1</v>
      </c>
      <c r="E3" s="127" t="s">
        <v>419</v>
      </c>
      <c r="F3" s="129">
        <v>2250000</v>
      </c>
      <c r="G3" s="130" t="s">
        <v>541</v>
      </c>
    </row>
    <row r="4" spans="1:7" ht="12.75">
      <c r="A4" s="127">
        <v>20030471</v>
      </c>
      <c r="B4" s="127" t="s">
        <v>157</v>
      </c>
      <c r="C4" s="128">
        <v>374</v>
      </c>
      <c r="D4" s="128">
        <v>1</v>
      </c>
      <c r="E4" s="127" t="s">
        <v>419</v>
      </c>
      <c r="F4" s="129">
        <v>1000000</v>
      </c>
      <c r="G4" s="130" t="s">
        <v>541</v>
      </c>
    </row>
    <row r="5" spans="1:7" ht="12.75">
      <c r="A5" s="127">
        <v>20042992</v>
      </c>
      <c r="B5" s="127" t="s">
        <v>169</v>
      </c>
      <c r="C5" s="128">
        <v>374</v>
      </c>
      <c r="D5" s="128">
        <v>1</v>
      </c>
      <c r="E5" s="127" t="s">
        <v>419</v>
      </c>
      <c r="F5" s="129">
        <v>1000000</v>
      </c>
      <c r="G5" s="130" t="s">
        <v>541</v>
      </c>
    </row>
    <row r="6" spans="1:7" ht="12.75">
      <c r="A6" s="127">
        <v>20060177</v>
      </c>
      <c r="B6" s="127" t="s">
        <v>196</v>
      </c>
      <c r="C6" s="128">
        <v>447</v>
      </c>
      <c r="D6" s="128">
        <v>1</v>
      </c>
      <c r="E6" s="127" t="s">
        <v>419</v>
      </c>
      <c r="F6" s="129">
        <v>250000</v>
      </c>
      <c r="G6" s="130" t="s">
        <v>541</v>
      </c>
    </row>
    <row r="7" spans="1:7" ht="12.75">
      <c r="A7" s="127">
        <v>20100122</v>
      </c>
      <c r="B7" s="127" t="s">
        <v>234</v>
      </c>
      <c r="C7" s="128">
        <v>375</v>
      </c>
      <c r="D7" s="128">
        <v>1</v>
      </c>
      <c r="E7" s="127" t="s">
        <v>419</v>
      </c>
      <c r="F7" s="129">
        <v>454545</v>
      </c>
      <c r="G7" s="130" t="s">
        <v>541</v>
      </c>
    </row>
    <row r="8" spans="1:7" ht="12.75">
      <c r="A8" s="127">
        <v>20190147</v>
      </c>
      <c r="B8" s="127" t="s">
        <v>359</v>
      </c>
      <c r="C8" s="128">
        <v>45</v>
      </c>
      <c r="D8" s="128">
        <v>1</v>
      </c>
      <c r="E8" s="127" t="s">
        <v>419</v>
      </c>
      <c r="F8" s="129">
        <v>1000000</v>
      </c>
      <c r="G8" s="130" t="s">
        <v>541</v>
      </c>
    </row>
    <row r="9" spans="1:7" ht="12.75">
      <c r="A9" s="127">
        <v>20190148</v>
      </c>
      <c r="B9" s="127" t="s">
        <v>360</v>
      </c>
      <c r="C9" s="128">
        <v>73</v>
      </c>
      <c r="D9" s="128">
        <v>1</v>
      </c>
      <c r="E9" s="127" t="s">
        <v>419</v>
      </c>
      <c r="F9" s="129">
        <v>600000</v>
      </c>
      <c r="G9" s="130" t="s">
        <v>541</v>
      </c>
    </row>
    <row r="10" spans="1:7" ht="12.75">
      <c r="A10" s="127">
        <v>20060177</v>
      </c>
      <c r="B10" s="127" t="s">
        <v>196</v>
      </c>
      <c r="C10" s="128">
        <v>447</v>
      </c>
      <c r="D10" s="128">
        <v>2</v>
      </c>
      <c r="E10" s="127" t="s">
        <v>443</v>
      </c>
      <c r="F10" s="129">
        <v>250000</v>
      </c>
      <c r="G10" s="130" t="s">
        <v>541</v>
      </c>
    </row>
    <row r="11" spans="1:7" ht="12.75">
      <c r="A11" s="127">
        <v>20070191</v>
      </c>
      <c r="B11" s="127" t="s">
        <v>212</v>
      </c>
      <c r="C11" s="128">
        <v>885</v>
      </c>
      <c r="D11" s="128">
        <v>2</v>
      </c>
      <c r="E11" s="127" t="s">
        <v>443</v>
      </c>
      <c r="F11" s="129">
        <v>300000</v>
      </c>
      <c r="G11" s="130" t="s">
        <v>541</v>
      </c>
    </row>
    <row r="12" spans="1:7" ht="12.75">
      <c r="A12" s="127">
        <v>20190150</v>
      </c>
      <c r="B12" s="127" t="s">
        <v>362</v>
      </c>
      <c r="C12" s="128">
        <v>73</v>
      </c>
      <c r="D12" s="128">
        <v>2</v>
      </c>
      <c r="E12" s="127" t="s">
        <v>443</v>
      </c>
      <c r="F12" s="129">
        <v>800000</v>
      </c>
      <c r="G12" s="130" t="s">
        <v>541</v>
      </c>
    </row>
    <row r="13" spans="1:7" ht="12.75">
      <c r="A13" s="127">
        <v>20190154</v>
      </c>
      <c r="B13" s="127" t="s">
        <v>365</v>
      </c>
      <c r="C13" s="128">
        <v>45</v>
      </c>
      <c r="D13" s="128">
        <v>2</v>
      </c>
      <c r="E13" s="127" t="s">
        <v>443</v>
      </c>
      <c r="F13" s="129">
        <v>600000</v>
      </c>
      <c r="G13" s="130" t="s">
        <v>541</v>
      </c>
    </row>
    <row r="14" spans="1:7" ht="12.75">
      <c r="A14" s="127">
        <v>20190156</v>
      </c>
      <c r="B14" s="127" t="s">
        <v>366</v>
      </c>
      <c r="C14" s="128">
        <v>80</v>
      </c>
      <c r="D14" s="128">
        <v>2</v>
      </c>
      <c r="E14" s="127" t="s">
        <v>443</v>
      </c>
      <c r="F14" s="129">
        <v>250000</v>
      </c>
      <c r="G14" s="130" t="s">
        <v>541</v>
      </c>
    </row>
    <row r="15" spans="1:7" ht="12.75">
      <c r="A15" s="127">
        <v>19980285</v>
      </c>
      <c r="B15" s="127" t="s">
        <v>124</v>
      </c>
      <c r="C15" s="128">
        <v>64</v>
      </c>
      <c r="D15" s="128">
        <v>3</v>
      </c>
      <c r="E15" s="127" t="s">
        <v>413</v>
      </c>
      <c r="F15" s="129">
        <v>3000000</v>
      </c>
      <c r="G15" s="130" t="s">
        <v>541</v>
      </c>
    </row>
    <row r="16" spans="1:7" ht="12.75">
      <c r="A16" s="127">
        <v>20020093</v>
      </c>
      <c r="B16" s="127" t="s">
        <v>146</v>
      </c>
      <c r="C16" s="128">
        <v>374</v>
      </c>
      <c r="D16" s="128">
        <v>3</v>
      </c>
      <c r="E16" s="127" t="s">
        <v>413</v>
      </c>
      <c r="F16" s="129">
        <v>2500000</v>
      </c>
      <c r="G16" s="130" t="s">
        <v>541</v>
      </c>
    </row>
    <row r="17" spans="1:7" ht="12.75">
      <c r="A17" s="127">
        <v>20030471</v>
      </c>
      <c r="B17" s="127" t="s">
        <v>157</v>
      </c>
      <c r="C17" s="128">
        <v>374</v>
      </c>
      <c r="D17" s="128">
        <v>3</v>
      </c>
      <c r="E17" s="127" t="s">
        <v>413</v>
      </c>
      <c r="F17" s="129">
        <v>1000000</v>
      </c>
      <c r="G17" s="130" t="s">
        <v>541</v>
      </c>
    </row>
    <row r="18" spans="1:7" ht="12.75">
      <c r="A18" s="127">
        <v>20042993</v>
      </c>
      <c r="B18" s="127" t="s">
        <v>170</v>
      </c>
      <c r="C18" s="128">
        <v>374</v>
      </c>
      <c r="D18" s="128">
        <v>3</v>
      </c>
      <c r="E18" s="127" t="s">
        <v>413</v>
      </c>
      <c r="F18" s="129">
        <v>500000</v>
      </c>
      <c r="G18" s="130" t="s">
        <v>541</v>
      </c>
    </row>
    <row r="19" spans="1:7" ht="12.75">
      <c r="A19" s="127">
        <v>20060177</v>
      </c>
      <c r="B19" s="127" t="s">
        <v>196</v>
      </c>
      <c r="C19" s="128">
        <v>447</v>
      </c>
      <c r="D19" s="128">
        <v>3</v>
      </c>
      <c r="E19" s="127" t="s">
        <v>413</v>
      </c>
      <c r="F19" s="129">
        <v>250000</v>
      </c>
      <c r="G19" s="130" t="s">
        <v>541</v>
      </c>
    </row>
    <row r="20" spans="1:7" ht="12.75">
      <c r="A20" s="127">
        <v>20100122</v>
      </c>
      <c r="B20" s="127" t="s">
        <v>234</v>
      </c>
      <c r="C20" s="128">
        <v>375</v>
      </c>
      <c r="D20" s="128">
        <v>3</v>
      </c>
      <c r="E20" s="127" t="s">
        <v>413</v>
      </c>
      <c r="F20" s="129">
        <v>454545</v>
      </c>
      <c r="G20" s="130" t="s">
        <v>541</v>
      </c>
    </row>
    <row r="21" spans="1:7" ht="12.75">
      <c r="A21" s="127">
        <v>20190198</v>
      </c>
      <c r="B21" s="127" t="s">
        <v>396</v>
      </c>
      <c r="C21" s="128">
        <v>73</v>
      </c>
      <c r="D21" s="128">
        <v>3</v>
      </c>
      <c r="E21" s="127" t="s">
        <v>413</v>
      </c>
      <c r="F21" s="129">
        <v>1000000</v>
      </c>
      <c r="G21" s="130" t="s">
        <v>541</v>
      </c>
    </row>
    <row r="22" spans="1:7" ht="12.75">
      <c r="A22" s="127">
        <v>20020093</v>
      </c>
      <c r="B22" s="127" t="s">
        <v>146</v>
      </c>
      <c r="C22" s="128">
        <v>374</v>
      </c>
      <c r="D22" s="128">
        <v>4</v>
      </c>
      <c r="E22" s="127" t="s">
        <v>423</v>
      </c>
      <c r="F22" s="129">
        <v>2500000</v>
      </c>
      <c r="G22" s="130" t="s">
        <v>541</v>
      </c>
    </row>
    <row r="23" spans="1:7" ht="12.75">
      <c r="A23" s="127">
        <v>20030471</v>
      </c>
      <c r="B23" s="127" t="s">
        <v>157</v>
      </c>
      <c r="C23" s="128">
        <v>374</v>
      </c>
      <c r="D23" s="128">
        <v>4</v>
      </c>
      <c r="E23" s="127" t="s">
        <v>423</v>
      </c>
      <c r="F23" s="129">
        <v>1000000</v>
      </c>
      <c r="G23" s="130" t="s">
        <v>541</v>
      </c>
    </row>
    <row r="24" spans="1:7" ht="12.75">
      <c r="A24" s="127">
        <v>20060177</v>
      </c>
      <c r="B24" s="127" t="s">
        <v>196</v>
      </c>
      <c r="C24" s="128">
        <v>447</v>
      </c>
      <c r="D24" s="128">
        <v>4</v>
      </c>
      <c r="E24" s="127" t="s">
        <v>423</v>
      </c>
      <c r="F24" s="129">
        <v>250000</v>
      </c>
      <c r="G24" s="130" t="s">
        <v>541</v>
      </c>
    </row>
    <row r="25" spans="1:7" ht="12.75">
      <c r="A25" s="127">
        <v>20120047</v>
      </c>
      <c r="B25" s="127" t="s">
        <v>244</v>
      </c>
      <c r="C25" s="128">
        <v>415</v>
      </c>
      <c r="D25" s="128">
        <v>4</v>
      </c>
      <c r="E25" s="127" t="s">
        <v>423</v>
      </c>
      <c r="F25" s="129">
        <v>8946240</v>
      </c>
      <c r="G25" s="130" t="s">
        <v>541</v>
      </c>
    </row>
    <row r="26" spans="1:7" ht="12.75">
      <c r="A26" s="127">
        <v>20170108</v>
      </c>
      <c r="B26" s="127" t="s">
        <v>281</v>
      </c>
      <c r="C26" s="128">
        <v>415</v>
      </c>
      <c r="D26" s="128">
        <v>4</v>
      </c>
      <c r="E26" s="127" t="s">
        <v>423</v>
      </c>
      <c r="F26" s="129">
        <v>4703440</v>
      </c>
      <c r="G26" s="130" t="s">
        <v>541</v>
      </c>
    </row>
    <row r="27" spans="1:7" ht="12.75">
      <c r="A27" s="127">
        <v>20170109</v>
      </c>
      <c r="B27" s="127" t="s">
        <v>282</v>
      </c>
      <c r="C27" s="128">
        <v>415</v>
      </c>
      <c r="D27" s="128">
        <v>4</v>
      </c>
      <c r="E27" s="127" t="s">
        <v>423</v>
      </c>
      <c r="F27" s="129">
        <v>1333340</v>
      </c>
      <c r="G27" s="130" t="s">
        <v>541</v>
      </c>
    </row>
    <row r="28" spans="1:7" ht="12.75">
      <c r="A28" s="127">
        <v>20170110</v>
      </c>
      <c r="B28" s="127" t="s">
        <v>283</v>
      </c>
      <c r="C28" s="128">
        <v>415</v>
      </c>
      <c r="D28" s="128">
        <v>4</v>
      </c>
      <c r="E28" s="127" t="s">
        <v>423</v>
      </c>
      <c r="F28" s="129">
        <v>7709540</v>
      </c>
      <c r="G28" s="130" t="s">
        <v>541</v>
      </c>
    </row>
    <row r="29" spans="1:7" ht="12.75">
      <c r="A29" s="127">
        <v>20000175</v>
      </c>
      <c r="B29" s="127" t="s">
        <v>138</v>
      </c>
      <c r="C29" s="128">
        <v>374</v>
      </c>
      <c r="D29" s="128">
        <v>5</v>
      </c>
      <c r="E29" s="127" t="s">
        <v>418</v>
      </c>
      <c r="F29" s="129">
        <v>2200000</v>
      </c>
      <c r="G29" s="130" t="s">
        <v>541</v>
      </c>
    </row>
    <row r="30" spans="1:7" ht="12.75">
      <c r="A30" s="127">
        <v>20030074</v>
      </c>
      <c r="B30" s="127" t="s">
        <v>149</v>
      </c>
      <c r="C30" s="128">
        <v>374</v>
      </c>
      <c r="D30" s="128">
        <v>5</v>
      </c>
      <c r="E30" s="127" t="s">
        <v>418</v>
      </c>
      <c r="F30" s="129">
        <v>250000</v>
      </c>
      <c r="G30" s="130" t="s">
        <v>541</v>
      </c>
    </row>
    <row r="31" spans="1:7" ht="12.75">
      <c r="A31" s="127">
        <v>20060113</v>
      </c>
      <c r="B31" s="127" t="s">
        <v>194</v>
      </c>
      <c r="C31" s="128">
        <v>1114</v>
      </c>
      <c r="D31" s="128">
        <v>5</v>
      </c>
      <c r="E31" s="127" t="s">
        <v>418</v>
      </c>
      <c r="F31" s="129">
        <v>8500000</v>
      </c>
      <c r="G31" s="130" t="s">
        <v>541</v>
      </c>
    </row>
    <row r="32" spans="1:7" ht="12.75">
      <c r="A32" s="127">
        <v>19990144</v>
      </c>
      <c r="B32" s="127" t="s">
        <v>130</v>
      </c>
      <c r="C32" s="128">
        <v>426</v>
      </c>
      <c r="D32" s="128">
        <v>6</v>
      </c>
      <c r="E32" s="127" t="s">
        <v>415</v>
      </c>
      <c r="F32" s="129">
        <v>2000000</v>
      </c>
      <c r="G32" s="130" t="s">
        <v>541</v>
      </c>
    </row>
    <row r="33" spans="1:7" ht="12.75">
      <c r="A33" s="127">
        <v>20042993</v>
      </c>
      <c r="B33" s="127" t="s">
        <v>170</v>
      </c>
      <c r="C33" s="128">
        <v>374</v>
      </c>
      <c r="D33" s="128">
        <v>6</v>
      </c>
      <c r="E33" s="127" t="s">
        <v>415</v>
      </c>
      <c r="F33" s="129">
        <v>500000</v>
      </c>
      <c r="G33" s="130" t="s">
        <v>541</v>
      </c>
    </row>
    <row r="34" spans="1:7" ht="12.75">
      <c r="A34" s="127">
        <v>20090039</v>
      </c>
      <c r="B34" s="127" t="s">
        <v>227</v>
      </c>
      <c r="C34" s="128">
        <v>374</v>
      </c>
      <c r="D34" s="128">
        <v>6</v>
      </c>
      <c r="E34" s="127" t="s">
        <v>415</v>
      </c>
      <c r="F34" s="129">
        <v>1000000</v>
      </c>
      <c r="G34" s="130" t="s">
        <v>541</v>
      </c>
    </row>
    <row r="35" spans="1:7" ht="12.75">
      <c r="A35" s="127">
        <v>20100122</v>
      </c>
      <c r="B35" s="127" t="s">
        <v>234</v>
      </c>
      <c r="C35" s="128">
        <v>375</v>
      </c>
      <c r="D35" s="128">
        <v>6</v>
      </c>
      <c r="E35" s="127" t="s">
        <v>415</v>
      </c>
      <c r="F35" s="129">
        <v>454550</v>
      </c>
      <c r="G35" s="130" t="s">
        <v>541</v>
      </c>
    </row>
    <row r="36" spans="1:7" ht="12.75">
      <c r="A36" s="127">
        <v>19970061</v>
      </c>
      <c r="B36" s="127" t="s">
        <v>117</v>
      </c>
      <c r="C36" s="128">
        <v>374</v>
      </c>
      <c r="D36" s="128">
        <v>7</v>
      </c>
      <c r="E36" s="127" t="s">
        <v>409</v>
      </c>
      <c r="F36" s="129">
        <v>1000000</v>
      </c>
      <c r="G36" s="130" t="s">
        <v>541</v>
      </c>
    </row>
    <row r="37" spans="1:7" ht="12.75">
      <c r="A37" s="127">
        <v>20030074</v>
      </c>
      <c r="B37" s="127" t="s">
        <v>149</v>
      </c>
      <c r="C37" s="128">
        <v>374</v>
      </c>
      <c r="D37" s="128">
        <v>7</v>
      </c>
      <c r="E37" s="127" t="s">
        <v>409</v>
      </c>
      <c r="F37" s="129">
        <v>250000</v>
      </c>
      <c r="G37" s="130" t="s">
        <v>541</v>
      </c>
    </row>
    <row r="38" spans="1:7" ht="12.75">
      <c r="A38" s="127">
        <v>20030658</v>
      </c>
      <c r="B38" s="127" t="s">
        <v>162</v>
      </c>
      <c r="C38" s="128">
        <v>469</v>
      </c>
      <c r="D38" s="128">
        <v>8</v>
      </c>
      <c r="E38" s="127" t="s">
        <v>436</v>
      </c>
      <c r="F38" s="129">
        <v>500000</v>
      </c>
      <c r="G38" s="130" t="s">
        <v>541</v>
      </c>
    </row>
    <row r="39" spans="1:7" ht="12.75">
      <c r="A39" s="127">
        <v>20190176</v>
      </c>
      <c r="B39" s="127" t="s">
        <v>382</v>
      </c>
      <c r="C39" s="128">
        <v>71</v>
      </c>
      <c r="D39" s="128">
        <v>8</v>
      </c>
      <c r="E39" s="127" t="s">
        <v>436</v>
      </c>
      <c r="F39" s="129">
        <v>1400000</v>
      </c>
      <c r="G39" s="130" t="s">
        <v>541</v>
      </c>
    </row>
    <row r="40" spans="1:7" ht="12.75">
      <c r="A40" s="127">
        <v>20042889</v>
      </c>
      <c r="B40" s="127" t="s">
        <v>166</v>
      </c>
      <c r="C40" s="128">
        <v>506</v>
      </c>
      <c r="D40" s="128">
        <v>9</v>
      </c>
      <c r="E40" s="127" t="s">
        <v>438</v>
      </c>
      <c r="F40" s="129">
        <v>1000000</v>
      </c>
      <c r="G40" s="130" t="s">
        <v>541</v>
      </c>
    </row>
    <row r="41" spans="1:7" ht="12.75">
      <c r="A41" s="127">
        <v>19960195</v>
      </c>
      <c r="B41" s="127" t="s">
        <v>115</v>
      </c>
      <c r="C41" s="128">
        <v>374</v>
      </c>
      <c r="D41" s="128">
        <v>10</v>
      </c>
      <c r="E41" s="127" t="s">
        <v>407</v>
      </c>
      <c r="F41" s="129">
        <v>1500000</v>
      </c>
      <c r="G41" s="130" t="s">
        <v>541</v>
      </c>
    </row>
    <row r="42" spans="1:7" ht="12.75">
      <c r="A42" s="127">
        <v>20190053</v>
      </c>
      <c r="B42" s="127" t="s">
        <v>344</v>
      </c>
      <c r="C42" s="128">
        <v>1703</v>
      </c>
      <c r="D42" s="128">
        <v>10</v>
      </c>
      <c r="E42" s="127" t="s">
        <v>407</v>
      </c>
      <c r="F42" s="129">
        <v>8250000</v>
      </c>
      <c r="G42" s="130" t="s">
        <v>541</v>
      </c>
    </row>
    <row r="43" spans="1:7" ht="12.75">
      <c r="A43" s="127">
        <v>20000172</v>
      </c>
      <c r="B43" s="127" t="s">
        <v>137</v>
      </c>
      <c r="C43" s="128">
        <v>374</v>
      </c>
      <c r="D43" s="128">
        <v>11</v>
      </c>
      <c r="E43" s="127" t="s">
        <v>417</v>
      </c>
      <c r="F43" s="129">
        <v>500000</v>
      </c>
      <c r="G43" s="130" t="s">
        <v>541</v>
      </c>
    </row>
    <row r="44" spans="1:7" ht="12.75">
      <c r="A44" s="127">
        <v>20120045</v>
      </c>
      <c r="B44" s="127" t="s">
        <v>243</v>
      </c>
      <c r="C44" s="128">
        <v>71</v>
      </c>
      <c r="D44" s="128">
        <v>11</v>
      </c>
      <c r="E44" s="127" t="s">
        <v>417</v>
      </c>
      <c r="F44" s="129">
        <v>8000000</v>
      </c>
      <c r="G44" s="130" t="s">
        <v>541</v>
      </c>
    </row>
    <row r="45" spans="1:7" ht="12.75">
      <c r="A45" s="127">
        <v>20190053</v>
      </c>
      <c r="B45" s="127" t="s">
        <v>344</v>
      </c>
      <c r="C45" s="128">
        <v>1703</v>
      </c>
      <c r="D45" s="128">
        <v>11</v>
      </c>
      <c r="E45" s="127" t="s">
        <v>417</v>
      </c>
      <c r="F45" s="129">
        <v>8250000</v>
      </c>
      <c r="G45" s="130" t="s">
        <v>541</v>
      </c>
    </row>
    <row r="46" spans="1:7" ht="12.75">
      <c r="A46" s="127">
        <v>20030017</v>
      </c>
      <c r="B46" s="127" t="s">
        <v>147</v>
      </c>
      <c r="C46" s="128">
        <v>428</v>
      </c>
      <c r="D46" s="128">
        <v>12</v>
      </c>
      <c r="E46" s="127" t="s">
        <v>424</v>
      </c>
      <c r="F46" s="129">
        <v>750000</v>
      </c>
      <c r="G46" s="130" t="s">
        <v>541</v>
      </c>
    </row>
    <row r="47" spans="1:7" ht="12.75">
      <c r="A47" s="127">
        <v>20030472</v>
      </c>
      <c r="B47" s="127" t="s">
        <v>158</v>
      </c>
      <c r="C47" s="128">
        <v>374</v>
      </c>
      <c r="D47" s="128">
        <v>12</v>
      </c>
      <c r="E47" s="127" t="s">
        <v>424</v>
      </c>
      <c r="F47" s="129">
        <v>750000</v>
      </c>
      <c r="G47" s="130" t="s">
        <v>541</v>
      </c>
    </row>
    <row r="48" spans="1:7" ht="12.75">
      <c r="A48" s="127">
        <v>20120059</v>
      </c>
      <c r="B48" s="127" t="s">
        <v>246</v>
      </c>
      <c r="C48" s="128">
        <v>415</v>
      </c>
      <c r="D48" s="128">
        <v>12</v>
      </c>
      <c r="E48" s="127" t="s">
        <v>424</v>
      </c>
      <c r="F48" s="129">
        <v>17209960</v>
      </c>
      <c r="G48" s="130" t="s">
        <v>541</v>
      </c>
    </row>
    <row r="49" spans="1:7" ht="12.75">
      <c r="A49" s="127">
        <v>20170067</v>
      </c>
      <c r="B49" s="127" t="s">
        <v>269</v>
      </c>
      <c r="C49" s="128">
        <v>415</v>
      </c>
      <c r="D49" s="128">
        <v>12</v>
      </c>
      <c r="E49" s="127" t="s">
        <v>424</v>
      </c>
      <c r="F49" s="129">
        <v>1264020</v>
      </c>
      <c r="G49" s="130" t="s">
        <v>541</v>
      </c>
    </row>
    <row r="50" spans="1:7" ht="12.75">
      <c r="A50" s="127">
        <v>20170068</v>
      </c>
      <c r="B50" s="127" t="s">
        <v>270</v>
      </c>
      <c r="C50" s="128">
        <v>415</v>
      </c>
      <c r="D50" s="128">
        <v>12</v>
      </c>
      <c r="E50" s="127" t="s">
        <v>424</v>
      </c>
      <c r="F50" s="129">
        <v>1875220</v>
      </c>
      <c r="G50" s="130" t="s">
        <v>541</v>
      </c>
    </row>
    <row r="51" spans="1:7" ht="12.75">
      <c r="A51" s="127">
        <v>20170071</v>
      </c>
      <c r="B51" s="127" t="s">
        <v>273</v>
      </c>
      <c r="C51" s="128">
        <v>415</v>
      </c>
      <c r="D51" s="128">
        <v>12</v>
      </c>
      <c r="E51" s="127" t="s">
        <v>424</v>
      </c>
      <c r="F51" s="129">
        <v>2186460</v>
      </c>
      <c r="G51" s="130" t="s">
        <v>541</v>
      </c>
    </row>
    <row r="52" spans="1:7" ht="12.75">
      <c r="A52" s="127">
        <v>20190099</v>
      </c>
      <c r="B52" s="127" t="s">
        <v>351</v>
      </c>
      <c r="C52" s="128">
        <v>415</v>
      </c>
      <c r="D52" s="128">
        <v>12</v>
      </c>
      <c r="E52" s="127" t="s">
        <v>424</v>
      </c>
      <c r="F52" s="129">
        <v>300000</v>
      </c>
      <c r="G52" s="130" t="s">
        <v>541</v>
      </c>
    </row>
    <row r="53" spans="1:7" ht="12.75">
      <c r="A53" s="127">
        <v>20100104</v>
      </c>
      <c r="B53" s="127" t="s">
        <v>233</v>
      </c>
      <c r="C53" s="128">
        <v>1002</v>
      </c>
      <c r="D53" s="128">
        <v>14</v>
      </c>
      <c r="E53" s="127" t="s">
        <v>450</v>
      </c>
      <c r="F53" s="129">
        <v>4500000</v>
      </c>
      <c r="G53" s="130" t="s">
        <v>541</v>
      </c>
    </row>
    <row r="54" spans="1:7" ht="12.75">
      <c r="A54" s="127">
        <v>20030658</v>
      </c>
      <c r="B54" s="127" t="s">
        <v>162</v>
      </c>
      <c r="C54" s="128">
        <v>469</v>
      </c>
      <c r="D54" s="128">
        <v>15</v>
      </c>
      <c r="E54" s="127" t="s">
        <v>437</v>
      </c>
      <c r="F54" s="129">
        <v>500000</v>
      </c>
      <c r="G54" s="130" t="s">
        <v>541</v>
      </c>
    </row>
    <row r="55" spans="1:7" ht="12.75">
      <c r="A55" s="127">
        <v>19970063</v>
      </c>
      <c r="B55" s="127" t="s">
        <v>118</v>
      </c>
      <c r="C55" s="128">
        <v>374</v>
      </c>
      <c r="D55" s="128">
        <v>16</v>
      </c>
      <c r="E55" s="127" t="s">
        <v>410</v>
      </c>
      <c r="F55" s="129">
        <v>1100000</v>
      </c>
      <c r="G55" s="130" t="s">
        <v>541</v>
      </c>
    </row>
    <row r="56" spans="1:7" ht="12.75">
      <c r="A56" s="127">
        <v>20030475</v>
      </c>
      <c r="B56" s="127" t="s">
        <v>19</v>
      </c>
      <c r="C56" s="128">
        <v>428</v>
      </c>
      <c r="D56" s="128">
        <v>16</v>
      </c>
      <c r="E56" s="127" t="s">
        <v>410</v>
      </c>
      <c r="F56" s="129">
        <v>222220</v>
      </c>
      <c r="G56" s="130" t="s">
        <v>541</v>
      </c>
    </row>
    <row r="57" spans="1:7" ht="12.75">
      <c r="A57" s="127">
        <v>20170126</v>
      </c>
      <c r="B57" s="127" t="s">
        <v>287</v>
      </c>
      <c r="C57" s="128">
        <v>1099</v>
      </c>
      <c r="D57" s="128">
        <v>16</v>
      </c>
      <c r="E57" s="127" t="s">
        <v>410</v>
      </c>
      <c r="F57" s="129">
        <v>8000000</v>
      </c>
      <c r="G57" s="130" t="s">
        <v>541</v>
      </c>
    </row>
    <row r="58" spans="1:7" ht="12.75">
      <c r="A58" s="127">
        <v>20030475</v>
      </c>
      <c r="B58" s="127" t="s">
        <v>19</v>
      </c>
      <c r="C58" s="128">
        <v>428</v>
      </c>
      <c r="D58" s="128">
        <v>17</v>
      </c>
      <c r="E58" s="127" t="s">
        <v>429</v>
      </c>
      <c r="F58" s="129">
        <v>222220</v>
      </c>
      <c r="G58" s="130" t="s">
        <v>541</v>
      </c>
    </row>
    <row r="59" spans="1:7" ht="12.75">
      <c r="A59" s="127">
        <v>20182617</v>
      </c>
      <c r="B59" s="127" t="s">
        <v>333</v>
      </c>
      <c r="C59" s="128">
        <v>678</v>
      </c>
      <c r="D59" s="128">
        <v>17</v>
      </c>
      <c r="E59" s="127" t="s">
        <v>429</v>
      </c>
      <c r="F59" s="129">
        <v>5000000</v>
      </c>
      <c r="G59" s="130" t="s">
        <v>541</v>
      </c>
    </row>
    <row r="60" spans="1:7" ht="12.75">
      <c r="A60" s="127">
        <v>20030475</v>
      </c>
      <c r="B60" s="127" t="s">
        <v>19</v>
      </c>
      <c r="C60" s="128">
        <v>428</v>
      </c>
      <c r="D60" s="128">
        <v>18</v>
      </c>
      <c r="E60" s="127" t="s">
        <v>430</v>
      </c>
      <c r="F60" s="129">
        <v>222220</v>
      </c>
      <c r="G60" s="130" t="s">
        <v>541</v>
      </c>
    </row>
    <row r="61" spans="1:7" ht="12.75">
      <c r="A61" s="127">
        <v>20110056</v>
      </c>
      <c r="B61" s="127" t="s">
        <v>236</v>
      </c>
      <c r="C61" s="128">
        <v>447</v>
      </c>
      <c r="D61" s="128">
        <v>18</v>
      </c>
      <c r="E61" s="127" t="s">
        <v>430</v>
      </c>
      <c r="F61" s="129">
        <v>6875000</v>
      </c>
      <c r="G61" s="130" t="s">
        <v>541</v>
      </c>
    </row>
    <row r="62" spans="1:7" ht="12.75">
      <c r="A62" s="127">
        <v>20030475</v>
      </c>
      <c r="B62" s="127" t="s">
        <v>19</v>
      </c>
      <c r="C62" s="128">
        <v>428</v>
      </c>
      <c r="D62" s="128">
        <v>19</v>
      </c>
      <c r="E62" s="127" t="s">
        <v>431</v>
      </c>
      <c r="F62" s="129">
        <v>222220</v>
      </c>
      <c r="G62" s="130" t="s">
        <v>541</v>
      </c>
    </row>
    <row r="63" spans="1:7" ht="12.75">
      <c r="A63" s="127">
        <v>20110056</v>
      </c>
      <c r="B63" s="127" t="s">
        <v>236</v>
      </c>
      <c r="C63" s="128">
        <v>447</v>
      </c>
      <c r="D63" s="128">
        <v>19</v>
      </c>
      <c r="E63" s="127" t="s">
        <v>431</v>
      </c>
      <c r="F63" s="129">
        <v>6875000</v>
      </c>
      <c r="G63" s="130" t="s">
        <v>541</v>
      </c>
    </row>
    <row r="64" spans="1:7" ht="12.75">
      <c r="A64" s="127">
        <v>20120031</v>
      </c>
      <c r="B64" s="127" t="s">
        <v>241</v>
      </c>
      <c r="C64" s="128">
        <v>415</v>
      </c>
      <c r="D64" s="128">
        <v>19</v>
      </c>
      <c r="E64" s="127" t="s">
        <v>431</v>
      </c>
      <c r="F64" s="129">
        <v>10988790</v>
      </c>
      <c r="G64" s="130" t="s">
        <v>541</v>
      </c>
    </row>
    <row r="65" spans="1:7" ht="12.75">
      <c r="A65" s="127">
        <v>20170191</v>
      </c>
      <c r="B65" s="127" t="s">
        <v>308</v>
      </c>
      <c r="C65" s="128">
        <v>415</v>
      </c>
      <c r="D65" s="128">
        <v>19</v>
      </c>
      <c r="E65" s="127" t="s">
        <v>431</v>
      </c>
      <c r="F65" s="129">
        <v>2772560</v>
      </c>
      <c r="G65" s="130" t="s">
        <v>541</v>
      </c>
    </row>
    <row r="66" spans="1:7" ht="12.75">
      <c r="A66" s="127">
        <v>20170192</v>
      </c>
      <c r="B66" s="127" t="s">
        <v>309</v>
      </c>
      <c r="C66" s="128">
        <v>415</v>
      </c>
      <c r="D66" s="128">
        <v>19</v>
      </c>
      <c r="E66" s="127" t="s">
        <v>431</v>
      </c>
      <c r="F66" s="129">
        <v>3881910</v>
      </c>
      <c r="G66" s="130" t="s">
        <v>541</v>
      </c>
    </row>
    <row r="67" spans="1:7" ht="12.75">
      <c r="A67" s="127">
        <v>20182298</v>
      </c>
      <c r="B67" s="127" t="s">
        <v>310</v>
      </c>
      <c r="C67" s="128">
        <v>415</v>
      </c>
      <c r="D67" s="128">
        <v>19</v>
      </c>
      <c r="E67" s="127" t="s">
        <v>431</v>
      </c>
      <c r="F67" s="129">
        <v>3102510</v>
      </c>
      <c r="G67" s="130" t="s">
        <v>541</v>
      </c>
    </row>
    <row r="68" spans="1:7" ht="12.75">
      <c r="A68" s="127">
        <v>20190164</v>
      </c>
      <c r="B68" s="127" t="s">
        <v>374</v>
      </c>
      <c r="C68" s="128">
        <v>64</v>
      </c>
      <c r="D68" s="128">
        <v>19</v>
      </c>
      <c r="E68" s="127" t="s">
        <v>431</v>
      </c>
      <c r="F68" s="129">
        <v>1500000</v>
      </c>
      <c r="G68" s="130" t="s">
        <v>541</v>
      </c>
    </row>
    <row r="69" spans="1:7" ht="12.75">
      <c r="A69" s="127">
        <v>20190182</v>
      </c>
      <c r="B69" s="127" t="s">
        <v>385</v>
      </c>
      <c r="C69" s="128">
        <v>71</v>
      </c>
      <c r="D69" s="128">
        <v>19</v>
      </c>
      <c r="E69" s="127" t="s">
        <v>431</v>
      </c>
      <c r="F69" s="129">
        <v>1800950</v>
      </c>
      <c r="G69" s="130" t="s">
        <v>541</v>
      </c>
    </row>
    <row r="70" spans="1:7" ht="12.75">
      <c r="A70" s="127">
        <v>20030475</v>
      </c>
      <c r="B70" s="127" t="s">
        <v>19</v>
      </c>
      <c r="C70" s="128">
        <v>428</v>
      </c>
      <c r="D70" s="128">
        <v>20</v>
      </c>
      <c r="E70" s="127" t="s">
        <v>432</v>
      </c>
      <c r="F70" s="129">
        <v>222220</v>
      </c>
      <c r="G70" s="130" t="s">
        <v>541</v>
      </c>
    </row>
    <row r="71" spans="1:7" ht="12.75">
      <c r="A71" s="127">
        <v>20170140</v>
      </c>
      <c r="B71" s="127" t="s">
        <v>295</v>
      </c>
      <c r="C71" s="128">
        <v>638</v>
      </c>
      <c r="D71" s="128">
        <v>20</v>
      </c>
      <c r="E71" s="127" t="s">
        <v>432</v>
      </c>
      <c r="F71" s="129">
        <v>1000000</v>
      </c>
      <c r="G71" s="130" t="s">
        <v>541</v>
      </c>
    </row>
    <row r="72" spans="1:7" ht="12.75">
      <c r="A72" s="127">
        <v>20030475</v>
      </c>
      <c r="B72" s="127" t="s">
        <v>19</v>
      </c>
      <c r="C72" s="128">
        <v>428</v>
      </c>
      <c r="D72" s="128">
        <v>21</v>
      </c>
      <c r="E72" s="127" t="s">
        <v>433</v>
      </c>
      <c r="F72" s="129">
        <v>222230</v>
      </c>
      <c r="G72" s="130" t="s">
        <v>541</v>
      </c>
    </row>
    <row r="73" spans="1:7" ht="12.75">
      <c r="A73" s="127">
        <v>20110056</v>
      </c>
      <c r="B73" s="127" t="s">
        <v>236</v>
      </c>
      <c r="C73" s="128">
        <v>447</v>
      </c>
      <c r="D73" s="128">
        <v>21</v>
      </c>
      <c r="E73" s="127" t="s">
        <v>433</v>
      </c>
      <c r="F73" s="129">
        <v>6875000</v>
      </c>
      <c r="G73" s="130" t="s">
        <v>541</v>
      </c>
    </row>
    <row r="74" spans="1:7" ht="12.75">
      <c r="A74" s="127">
        <v>20190185</v>
      </c>
      <c r="B74" s="127" t="s">
        <v>386</v>
      </c>
      <c r="C74" s="128">
        <v>71</v>
      </c>
      <c r="D74" s="128">
        <v>21</v>
      </c>
      <c r="E74" s="127" t="s">
        <v>433</v>
      </c>
      <c r="F74" s="129">
        <v>1400000</v>
      </c>
      <c r="G74" s="130" t="s">
        <v>541</v>
      </c>
    </row>
    <row r="75" spans="1:7" ht="12.75">
      <c r="A75" s="127">
        <v>20030475</v>
      </c>
      <c r="B75" s="127" t="s">
        <v>19</v>
      </c>
      <c r="C75" s="128">
        <v>428</v>
      </c>
      <c r="D75" s="128">
        <v>22</v>
      </c>
      <c r="E75" s="127" t="s">
        <v>434</v>
      </c>
      <c r="F75" s="129">
        <v>222220</v>
      </c>
      <c r="G75" s="130" t="s">
        <v>541</v>
      </c>
    </row>
    <row r="76" spans="1:7" ht="12.75">
      <c r="A76" s="127">
        <v>20060232</v>
      </c>
      <c r="B76" s="127" t="s">
        <v>200</v>
      </c>
      <c r="C76" s="128">
        <v>426</v>
      </c>
      <c r="D76" s="128">
        <v>22</v>
      </c>
      <c r="E76" s="127" t="s">
        <v>434</v>
      </c>
      <c r="F76" s="129">
        <v>1500000</v>
      </c>
      <c r="G76" s="130" t="s">
        <v>541</v>
      </c>
    </row>
    <row r="77" spans="1:7" ht="12.75">
      <c r="A77" s="127">
        <v>20190048</v>
      </c>
      <c r="B77" s="127" t="s">
        <v>339</v>
      </c>
      <c r="C77" s="128">
        <v>1703</v>
      </c>
      <c r="D77" s="128">
        <v>22</v>
      </c>
      <c r="E77" s="127" t="s">
        <v>434</v>
      </c>
      <c r="F77" s="129">
        <v>510125</v>
      </c>
      <c r="G77" s="130" t="s">
        <v>541</v>
      </c>
    </row>
    <row r="78" spans="1:7" ht="12.75">
      <c r="A78" s="127">
        <v>20190049</v>
      </c>
      <c r="B78" s="127" t="s">
        <v>340</v>
      </c>
      <c r="C78" s="128">
        <v>1703</v>
      </c>
      <c r="D78" s="128">
        <v>22</v>
      </c>
      <c r="E78" s="127" t="s">
        <v>434</v>
      </c>
      <c r="F78" s="129">
        <v>510125</v>
      </c>
      <c r="G78" s="130" t="s">
        <v>541</v>
      </c>
    </row>
    <row r="79" spans="1:7" ht="12.75">
      <c r="A79" s="127">
        <v>20190050</v>
      </c>
      <c r="B79" s="127" t="s">
        <v>341</v>
      </c>
      <c r="C79" s="128">
        <v>1703</v>
      </c>
      <c r="D79" s="128">
        <v>22</v>
      </c>
      <c r="E79" s="127" t="s">
        <v>434</v>
      </c>
      <c r="F79" s="129">
        <v>836520</v>
      </c>
      <c r="G79" s="130" t="s">
        <v>541</v>
      </c>
    </row>
    <row r="80" spans="1:7" ht="12.75">
      <c r="A80" s="127">
        <v>20190051</v>
      </c>
      <c r="B80" s="127" t="s">
        <v>342</v>
      </c>
      <c r="C80" s="128">
        <v>1703</v>
      </c>
      <c r="D80" s="128">
        <v>22</v>
      </c>
      <c r="E80" s="127" t="s">
        <v>434</v>
      </c>
      <c r="F80" s="129">
        <v>836520</v>
      </c>
      <c r="G80" s="130" t="s">
        <v>541</v>
      </c>
    </row>
    <row r="81" spans="1:7" ht="12.75">
      <c r="A81" s="127">
        <v>20190169</v>
      </c>
      <c r="B81" s="127" t="s">
        <v>376</v>
      </c>
      <c r="C81" s="128">
        <v>639</v>
      </c>
      <c r="D81" s="128">
        <v>22</v>
      </c>
      <c r="E81" s="127" t="s">
        <v>434</v>
      </c>
      <c r="F81" s="129">
        <v>26086960</v>
      </c>
      <c r="G81" s="130" t="s">
        <v>541</v>
      </c>
    </row>
    <row r="82" spans="1:7" ht="12.75">
      <c r="A82" s="127">
        <v>20190187</v>
      </c>
      <c r="B82" s="127" t="s">
        <v>387</v>
      </c>
      <c r="C82" s="128">
        <v>71</v>
      </c>
      <c r="D82" s="128">
        <v>22</v>
      </c>
      <c r="E82" s="127" t="s">
        <v>434</v>
      </c>
      <c r="F82" s="129">
        <v>1600000</v>
      </c>
      <c r="G82" s="130" t="s">
        <v>541</v>
      </c>
    </row>
    <row r="83" spans="1:7" ht="12.75">
      <c r="A83" s="127">
        <v>20030475</v>
      </c>
      <c r="B83" s="127" t="s">
        <v>19</v>
      </c>
      <c r="C83" s="128">
        <v>428</v>
      </c>
      <c r="D83" s="128">
        <v>24</v>
      </c>
      <c r="E83" s="127" t="s">
        <v>435</v>
      </c>
      <c r="F83" s="129">
        <v>222226</v>
      </c>
      <c r="G83" s="130" t="s">
        <v>541</v>
      </c>
    </row>
    <row r="84" spans="1:7" ht="12.75">
      <c r="A84" s="127">
        <v>19980174</v>
      </c>
      <c r="B84" s="127" t="s">
        <v>120</v>
      </c>
      <c r="C84" s="128">
        <v>374</v>
      </c>
      <c r="D84" s="128">
        <v>25</v>
      </c>
      <c r="E84" s="127" t="s">
        <v>411</v>
      </c>
      <c r="F84" s="129">
        <v>2500000</v>
      </c>
      <c r="G84" s="130" t="s">
        <v>541</v>
      </c>
    </row>
    <row r="85" spans="1:7" ht="12.75">
      <c r="A85" s="127">
        <v>20010118</v>
      </c>
      <c r="B85" s="127" t="s">
        <v>140</v>
      </c>
      <c r="C85" s="128">
        <v>374</v>
      </c>
      <c r="D85" s="128">
        <v>25</v>
      </c>
      <c r="E85" s="127" t="s">
        <v>411</v>
      </c>
      <c r="F85" s="129">
        <v>1600000</v>
      </c>
      <c r="G85" s="130" t="s">
        <v>541</v>
      </c>
    </row>
    <row r="86" spans="1:7" ht="12.75">
      <c r="A86" s="127">
        <v>20030475</v>
      </c>
      <c r="B86" s="127" t="s">
        <v>19</v>
      </c>
      <c r="C86" s="128">
        <v>428</v>
      </c>
      <c r="D86" s="128">
        <v>25</v>
      </c>
      <c r="E86" s="127" t="s">
        <v>411</v>
      </c>
      <c r="F86" s="129">
        <v>222224</v>
      </c>
      <c r="G86" s="130" t="s">
        <v>541</v>
      </c>
    </row>
    <row r="87" spans="1:7" ht="12.75">
      <c r="A87" s="127">
        <v>20060232</v>
      </c>
      <c r="B87" s="127" t="s">
        <v>200</v>
      </c>
      <c r="C87" s="128">
        <v>426</v>
      </c>
      <c r="D87" s="128">
        <v>25</v>
      </c>
      <c r="E87" s="127" t="s">
        <v>411</v>
      </c>
      <c r="F87" s="129">
        <v>500000</v>
      </c>
      <c r="G87" s="130" t="s">
        <v>541</v>
      </c>
    </row>
    <row r="88" spans="1:7" ht="12.75">
      <c r="A88" s="127">
        <v>20190048</v>
      </c>
      <c r="B88" s="127" t="s">
        <v>339</v>
      </c>
      <c r="C88" s="128">
        <v>1703</v>
      </c>
      <c r="D88" s="128">
        <v>25</v>
      </c>
      <c r="E88" s="127" t="s">
        <v>411</v>
      </c>
      <c r="F88" s="129">
        <v>510125</v>
      </c>
      <c r="G88" s="130" t="s">
        <v>541</v>
      </c>
    </row>
    <row r="89" spans="1:7" ht="12.75">
      <c r="A89" s="127">
        <v>20190049</v>
      </c>
      <c r="B89" s="127" t="s">
        <v>340</v>
      </c>
      <c r="C89" s="128">
        <v>1703</v>
      </c>
      <c r="D89" s="128">
        <v>25</v>
      </c>
      <c r="E89" s="127" t="s">
        <v>411</v>
      </c>
      <c r="F89" s="129">
        <v>510125</v>
      </c>
      <c r="G89" s="130" t="s">
        <v>541</v>
      </c>
    </row>
    <row r="90" spans="1:7" ht="12.75">
      <c r="A90" s="127">
        <v>20110056</v>
      </c>
      <c r="B90" s="127" t="s">
        <v>236</v>
      </c>
      <c r="C90" s="128">
        <v>447</v>
      </c>
      <c r="D90" s="128">
        <v>26</v>
      </c>
      <c r="E90" s="127" t="s">
        <v>453</v>
      </c>
      <c r="F90" s="129">
        <v>6875000</v>
      </c>
      <c r="G90" s="130" t="s">
        <v>541</v>
      </c>
    </row>
    <row r="91" spans="1:7" ht="12.75">
      <c r="A91" s="127">
        <v>20190158</v>
      </c>
      <c r="B91" s="127" t="s">
        <v>368</v>
      </c>
      <c r="C91" s="128">
        <v>1114</v>
      </c>
      <c r="D91" s="128">
        <v>26</v>
      </c>
      <c r="E91" s="127" t="s">
        <v>453</v>
      </c>
      <c r="F91" s="129">
        <v>1650000</v>
      </c>
      <c r="G91" s="130" t="s">
        <v>541</v>
      </c>
    </row>
    <row r="92" spans="1:7" ht="12.75">
      <c r="A92" s="127">
        <v>20190188</v>
      </c>
      <c r="B92" s="127" t="s">
        <v>388</v>
      </c>
      <c r="C92" s="128">
        <v>71</v>
      </c>
      <c r="D92" s="128">
        <v>28</v>
      </c>
      <c r="E92" s="127" t="s">
        <v>461</v>
      </c>
      <c r="F92" s="129">
        <v>1400000</v>
      </c>
      <c r="G92" s="130" t="s">
        <v>541</v>
      </c>
    </row>
    <row r="93" spans="1:7" ht="12.75">
      <c r="A93" s="127">
        <v>20080078</v>
      </c>
      <c r="B93" s="127" t="s">
        <v>219</v>
      </c>
      <c r="C93" s="128">
        <v>428</v>
      </c>
      <c r="D93" s="128">
        <v>29</v>
      </c>
      <c r="E93" s="127" t="s">
        <v>445</v>
      </c>
      <c r="F93" s="129">
        <v>6000000</v>
      </c>
      <c r="G93" s="130" t="s">
        <v>541</v>
      </c>
    </row>
    <row r="94" spans="1:7" ht="12.75">
      <c r="A94" s="127">
        <v>20170128</v>
      </c>
      <c r="B94" s="127" t="s">
        <v>289</v>
      </c>
      <c r="C94" s="128">
        <v>427</v>
      </c>
      <c r="D94" s="128">
        <v>29</v>
      </c>
      <c r="E94" s="127" t="s">
        <v>445</v>
      </c>
      <c r="F94" s="129">
        <v>20000000</v>
      </c>
      <c r="G94" s="130" t="s">
        <v>541</v>
      </c>
    </row>
    <row r="95" spans="1:7" ht="12.75">
      <c r="A95" s="127">
        <v>20190160</v>
      </c>
      <c r="B95" s="127" t="s">
        <v>370</v>
      </c>
      <c r="C95" s="128">
        <v>1114</v>
      </c>
      <c r="D95" s="128">
        <v>29</v>
      </c>
      <c r="E95" s="127" t="s">
        <v>445</v>
      </c>
      <c r="F95" s="129">
        <v>1650000</v>
      </c>
      <c r="G95" s="130" t="s">
        <v>541</v>
      </c>
    </row>
    <row r="96" spans="1:7" ht="12.75">
      <c r="A96" s="127">
        <v>19940414</v>
      </c>
      <c r="B96" s="127" t="s">
        <v>111</v>
      </c>
      <c r="C96" s="128">
        <v>374</v>
      </c>
      <c r="D96" s="128">
        <v>30</v>
      </c>
      <c r="E96" s="127" t="s">
        <v>405</v>
      </c>
      <c r="F96" s="129">
        <v>1500000</v>
      </c>
      <c r="G96" s="130" t="s">
        <v>541</v>
      </c>
    </row>
    <row r="97" spans="1:7" ht="12.75">
      <c r="A97" s="127">
        <v>20100100</v>
      </c>
      <c r="B97" s="127" t="s">
        <v>232</v>
      </c>
      <c r="C97" s="128">
        <v>73</v>
      </c>
      <c r="D97" s="128">
        <v>31</v>
      </c>
      <c r="E97" s="127" t="s">
        <v>446</v>
      </c>
      <c r="F97" s="129">
        <v>360000</v>
      </c>
      <c r="G97" s="130" t="s">
        <v>541</v>
      </c>
    </row>
    <row r="98" spans="1:7" ht="12.75">
      <c r="A98" s="127">
        <v>20182522</v>
      </c>
      <c r="B98" s="127" t="s">
        <v>324</v>
      </c>
      <c r="C98" s="128">
        <v>427</v>
      </c>
      <c r="D98" s="128">
        <v>31</v>
      </c>
      <c r="E98" s="127" t="s">
        <v>446</v>
      </c>
      <c r="F98" s="129">
        <v>2441000</v>
      </c>
      <c r="G98" s="130" t="s">
        <v>541</v>
      </c>
    </row>
    <row r="99" spans="1:7" ht="12.75">
      <c r="A99" s="127">
        <v>19980266</v>
      </c>
      <c r="B99" s="127" t="s">
        <v>123</v>
      </c>
      <c r="C99" s="128">
        <v>1480</v>
      </c>
      <c r="D99" s="128">
        <v>32</v>
      </c>
      <c r="E99" s="127" t="s">
        <v>412</v>
      </c>
      <c r="F99" s="129">
        <v>700000</v>
      </c>
      <c r="G99" s="130" t="s">
        <v>541</v>
      </c>
    </row>
    <row r="100" spans="1:7" ht="12.75">
      <c r="A100" s="127">
        <v>20110092</v>
      </c>
      <c r="B100" s="127" t="s">
        <v>239</v>
      </c>
      <c r="C100" s="128">
        <v>415</v>
      </c>
      <c r="D100" s="128">
        <v>32</v>
      </c>
      <c r="E100" s="127" t="s">
        <v>412</v>
      </c>
      <c r="F100" s="129">
        <v>5500000</v>
      </c>
      <c r="G100" s="130" t="s">
        <v>541</v>
      </c>
    </row>
    <row r="101" spans="1:7" ht="12.75">
      <c r="A101" s="127">
        <v>20190003</v>
      </c>
      <c r="B101" s="127" t="s">
        <v>336</v>
      </c>
      <c r="C101" s="128">
        <v>415</v>
      </c>
      <c r="D101" s="128">
        <v>32</v>
      </c>
      <c r="E101" s="127" t="s">
        <v>412</v>
      </c>
      <c r="F101" s="129">
        <v>1500000</v>
      </c>
      <c r="G101" s="130" t="s">
        <v>541</v>
      </c>
    </row>
    <row r="102" spans="1:7" ht="12.75">
      <c r="A102" s="127">
        <v>20190004</v>
      </c>
      <c r="B102" s="127" t="s">
        <v>337</v>
      </c>
      <c r="C102" s="128">
        <v>415</v>
      </c>
      <c r="D102" s="128">
        <v>32</v>
      </c>
      <c r="E102" s="127" t="s">
        <v>412</v>
      </c>
      <c r="F102" s="129">
        <v>450000</v>
      </c>
      <c r="G102" s="130" t="s">
        <v>541</v>
      </c>
    </row>
    <row r="103" spans="1:7" ht="12.75">
      <c r="A103" s="127">
        <v>20190005</v>
      </c>
      <c r="B103" s="127" t="s">
        <v>338</v>
      </c>
      <c r="C103" s="128">
        <v>415</v>
      </c>
      <c r="D103" s="128">
        <v>32</v>
      </c>
      <c r="E103" s="127" t="s">
        <v>412</v>
      </c>
      <c r="F103" s="129">
        <v>500000</v>
      </c>
      <c r="G103" s="130" t="s">
        <v>541</v>
      </c>
    </row>
    <row r="104" spans="1:7" ht="12.75">
      <c r="A104" s="127">
        <v>19960525</v>
      </c>
      <c r="B104" s="127" t="s">
        <v>116</v>
      </c>
      <c r="C104" s="128">
        <v>447</v>
      </c>
      <c r="D104" s="128">
        <v>33</v>
      </c>
      <c r="E104" s="127" t="s">
        <v>408</v>
      </c>
      <c r="F104" s="129">
        <v>500000</v>
      </c>
      <c r="G104" s="130" t="s">
        <v>541</v>
      </c>
    </row>
    <row r="105" spans="1:7" ht="12.75">
      <c r="A105" s="127">
        <v>20100100</v>
      </c>
      <c r="B105" s="127" t="s">
        <v>232</v>
      </c>
      <c r="C105" s="128">
        <v>73</v>
      </c>
      <c r="D105" s="128">
        <v>34</v>
      </c>
      <c r="E105" s="127" t="s">
        <v>447</v>
      </c>
      <c r="F105" s="129">
        <v>380000</v>
      </c>
      <c r="G105" s="130" t="s">
        <v>541</v>
      </c>
    </row>
    <row r="106" spans="1:7" ht="12.75">
      <c r="A106" s="127">
        <v>20182618</v>
      </c>
      <c r="B106" s="127" t="s">
        <v>334</v>
      </c>
      <c r="C106" s="128">
        <v>678</v>
      </c>
      <c r="D106" s="128">
        <v>34</v>
      </c>
      <c r="E106" s="127" t="s">
        <v>447</v>
      </c>
      <c r="F106" s="129">
        <v>5000000</v>
      </c>
      <c r="G106" s="130" t="s">
        <v>541</v>
      </c>
    </row>
    <row r="107" spans="1:7" ht="12.75">
      <c r="A107" s="127">
        <v>20190054</v>
      </c>
      <c r="B107" s="127" t="s">
        <v>345</v>
      </c>
      <c r="C107" s="128">
        <v>1703</v>
      </c>
      <c r="D107" s="128">
        <v>35</v>
      </c>
      <c r="E107" s="127" t="s">
        <v>458</v>
      </c>
      <c r="F107" s="129">
        <v>15000000</v>
      </c>
      <c r="G107" s="130" t="s">
        <v>541</v>
      </c>
    </row>
    <row r="108" spans="1:7" ht="12.75">
      <c r="A108" s="127">
        <v>20100100</v>
      </c>
      <c r="B108" s="127" t="s">
        <v>232</v>
      </c>
      <c r="C108" s="128">
        <v>73</v>
      </c>
      <c r="D108" s="128">
        <v>36</v>
      </c>
      <c r="E108" s="127" t="s">
        <v>448</v>
      </c>
      <c r="F108" s="129">
        <v>380000</v>
      </c>
      <c r="G108" s="130" t="s">
        <v>541</v>
      </c>
    </row>
    <row r="109" spans="1:7" ht="12.75">
      <c r="A109" s="127">
        <v>20100122</v>
      </c>
      <c r="B109" s="127" t="s">
        <v>234</v>
      </c>
      <c r="C109" s="128">
        <v>375</v>
      </c>
      <c r="D109" s="128">
        <v>36</v>
      </c>
      <c r="E109" s="127" t="s">
        <v>448</v>
      </c>
      <c r="F109" s="129">
        <v>454545</v>
      </c>
      <c r="G109" s="130" t="s">
        <v>541</v>
      </c>
    </row>
    <row r="110" spans="1:7" ht="12.75">
      <c r="A110" s="127">
        <v>20182456</v>
      </c>
      <c r="B110" s="127" t="s">
        <v>322</v>
      </c>
      <c r="C110" s="128">
        <v>639</v>
      </c>
      <c r="D110" s="128">
        <v>36</v>
      </c>
      <c r="E110" s="127" t="s">
        <v>448</v>
      </c>
      <c r="F110" s="129">
        <v>3000000</v>
      </c>
      <c r="G110" s="130" t="s">
        <v>541</v>
      </c>
    </row>
    <row r="111" spans="1:7" ht="12.75">
      <c r="A111" s="127">
        <v>20190189</v>
      </c>
      <c r="B111" s="127" t="s">
        <v>389</v>
      </c>
      <c r="C111" s="128">
        <v>71</v>
      </c>
      <c r="D111" s="128">
        <v>36</v>
      </c>
      <c r="E111" s="127" t="s">
        <v>448</v>
      </c>
      <c r="F111" s="129">
        <v>1500000</v>
      </c>
      <c r="G111" s="130" t="s">
        <v>541</v>
      </c>
    </row>
    <row r="112" spans="1:7" ht="12.75">
      <c r="A112" s="127">
        <v>20100122</v>
      </c>
      <c r="B112" s="127" t="s">
        <v>234</v>
      </c>
      <c r="C112" s="128">
        <v>375</v>
      </c>
      <c r="D112" s="128">
        <v>37</v>
      </c>
      <c r="E112" s="127" t="s">
        <v>451</v>
      </c>
      <c r="F112" s="129">
        <v>454545</v>
      </c>
      <c r="G112" s="130" t="s">
        <v>541</v>
      </c>
    </row>
    <row r="113" spans="1:7" ht="12.75">
      <c r="A113" s="127">
        <v>20060103</v>
      </c>
      <c r="B113" s="127" t="s">
        <v>190</v>
      </c>
      <c r="C113" s="128">
        <v>1626</v>
      </c>
      <c r="D113" s="128">
        <v>38</v>
      </c>
      <c r="E113" s="127" t="s">
        <v>439</v>
      </c>
      <c r="F113" s="129">
        <v>333333.33</v>
      </c>
      <c r="G113" s="130" t="s">
        <v>541</v>
      </c>
    </row>
    <row r="114" spans="1:7" ht="12.75">
      <c r="A114" s="127">
        <v>20100122</v>
      </c>
      <c r="B114" s="127" t="s">
        <v>234</v>
      </c>
      <c r="C114" s="128">
        <v>375</v>
      </c>
      <c r="D114" s="128">
        <v>38</v>
      </c>
      <c r="E114" s="127" t="s">
        <v>439</v>
      </c>
      <c r="F114" s="129">
        <v>454545</v>
      </c>
      <c r="G114" s="130" t="s">
        <v>541</v>
      </c>
    </row>
    <row r="115" spans="1:7" ht="12.75">
      <c r="A115" s="127">
        <v>20190162</v>
      </c>
      <c r="B115" s="127" t="s">
        <v>372</v>
      </c>
      <c r="C115" s="128">
        <v>80</v>
      </c>
      <c r="D115" s="128">
        <v>38</v>
      </c>
      <c r="E115" s="127" t="s">
        <v>439</v>
      </c>
      <c r="F115" s="129">
        <v>500000</v>
      </c>
      <c r="G115" s="130" t="s">
        <v>541</v>
      </c>
    </row>
    <row r="116" spans="1:7" ht="12.75">
      <c r="A116" s="127">
        <v>20030472</v>
      </c>
      <c r="B116" s="127" t="s">
        <v>158</v>
      </c>
      <c r="C116" s="128">
        <v>374</v>
      </c>
      <c r="D116" s="128">
        <v>39</v>
      </c>
      <c r="E116" s="127" t="s">
        <v>428</v>
      </c>
      <c r="F116" s="129">
        <v>750000</v>
      </c>
      <c r="G116" s="130" t="s">
        <v>541</v>
      </c>
    </row>
    <row r="117" spans="1:7" ht="12.75">
      <c r="A117" s="127">
        <v>20030167</v>
      </c>
      <c r="B117" s="127" t="s">
        <v>150</v>
      </c>
      <c r="C117" s="128">
        <v>1494</v>
      </c>
      <c r="D117" s="128">
        <v>40</v>
      </c>
      <c r="E117" s="127" t="s">
        <v>425</v>
      </c>
      <c r="F117" s="129">
        <v>1000000</v>
      </c>
      <c r="G117" s="130" t="s">
        <v>541</v>
      </c>
    </row>
    <row r="118" spans="1:7" ht="12.75">
      <c r="A118" s="127">
        <v>20042992</v>
      </c>
      <c r="B118" s="127" t="s">
        <v>169</v>
      </c>
      <c r="C118" s="128">
        <v>374</v>
      </c>
      <c r="D118" s="128">
        <v>40</v>
      </c>
      <c r="E118" s="127" t="s">
        <v>425</v>
      </c>
      <c r="F118" s="129">
        <v>1000000</v>
      </c>
      <c r="G118" s="130" t="s">
        <v>541</v>
      </c>
    </row>
    <row r="119" spans="1:7" ht="12.75">
      <c r="A119" s="127">
        <v>20060241</v>
      </c>
      <c r="B119" s="127" t="s">
        <v>201</v>
      </c>
      <c r="C119" s="128">
        <v>428</v>
      </c>
      <c r="D119" s="128">
        <v>40</v>
      </c>
      <c r="E119" s="127" t="s">
        <v>425</v>
      </c>
      <c r="F119" s="129">
        <v>1500000</v>
      </c>
      <c r="G119" s="130" t="s">
        <v>541</v>
      </c>
    </row>
    <row r="120" spans="1:7" ht="12.75">
      <c r="A120" s="127">
        <v>20100122</v>
      </c>
      <c r="B120" s="127" t="s">
        <v>234</v>
      </c>
      <c r="C120" s="128">
        <v>375</v>
      </c>
      <c r="D120" s="128">
        <v>40</v>
      </c>
      <c r="E120" s="127" t="s">
        <v>425</v>
      </c>
      <c r="F120" s="129">
        <v>454545</v>
      </c>
      <c r="G120" s="130" t="s">
        <v>541</v>
      </c>
    </row>
    <row r="121" spans="1:7" ht="12.75">
      <c r="A121" s="127">
        <v>20060103</v>
      </c>
      <c r="B121" s="127" t="s">
        <v>190</v>
      </c>
      <c r="C121" s="128">
        <v>1626</v>
      </c>
      <c r="D121" s="128">
        <v>41</v>
      </c>
      <c r="E121" s="127" t="s">
        <v>440</v>
      </c>
      <c r="F121" s="129">
        <v>333333.33</v>
      </c>
      <c r="G121" s="130" t="s">
        <v>541</v>
      </c>
    </row>
    <row r="122" spans="1:7" ht="12.75">
      <c r="A122" s="127">
        <v>20100122</v>
      </c>
      <c r="B122" s="127" t="s">
        <v>234</v>
      </c>
      <c r="C122" s="128">
        <v>375</v>
      </c>
      <c r="D122" s="128">
        <v>41</v>
      </c>
      <c r="E122" s="127" t="s">
        <v>440</v>
      </c>
      <c r="F122" s="129">
        <v>454545</v>
      </c>
      <c r="G122" s="130" t="s">
        <v>541</v>
      </c>
    </row>
    <row r="123" spans="1:7" ht="12.75">
      <c r="A123" s="127">
        <v>20110091</v>
      </c>
      <c r="B123" s="127" t="s">
        <v>238</v>
      </c>
      <c r="C123" s="128">
        <v>415</v>
      </c>
      <c r="D123" s="128">
        <v>41</v>
      </c>
      <c r="E123" s="127" t="s">
        <v>440</v>
      </c>
      <c r="F123" s="129">
        <v>5350000</v>
      </c>
      <c r="G123" s="130" t="s">
        <v>541</v>
      </c>
    </row>
    <row r="124" spans="1:7" ht="12.75">
      <c r="A124" s="127">
        <v>20120033</v>
      </c>
      <c r="B124" s="127" t="s">
        <v>242</v>
      </c>
      <c r="C124" s="128">
        <v>415</v>
      </c>
      <c r="D124" s="128">
        <v>41</v>
      </c>
      <c r="E124" s="127" t="s">
        <v>440</v>
      </c>
      <c r="F124" s="129">
        <v>20317520</v>
      </c>
      <c r="G124" s="130" t="s">
        <v>541</v>
      </c>
    </row>
    <row r="125" spans="1:7" ht="12.75">
      <c r="A125" s="127">
        <v>20140010</v>
      </c>
      <c r="B125" s="127" t="s">
        <v>256</v>
      </c>
      <c r="C125" s="128">
        <v>1703</v>
      </c>
      <c r="D125" s="128">
        <v>41</v>
      </c>
      <c r="E125" s="127" t="s">
        <v>440</v>
      </c>
      <c r="F125" s="129">
        <v>5000000</v>
      </c>
      <c r="G125" s="130" t="s">
        <v>541</v>
      </c>
    </row>
    <row r="126" spans="1:7" ht="12.75">
      <c r="A126" s="127">
        <v>20162191</v>
      </c>
      <c r="B126" s="127" t="s">
        <v>262</v>
      </c>
      <c r="C126" s="128">
        <v>1099</v>
      </c>
      <c r="D126" s="128">
        <v>41</v>
      </c>
      <c r="E126" s="127" t="s">
        <v>440</v>
      </c>
      <c r="F126" s="129">
        <v>1000000</v>
      </c>
      <c r="G126" s="130" t="s">
        <v>541</v>
      </c>
    </row>
    <row r="127" spans="1:7" ht="12.75">
      <c r="A127" s="127">
        <v>20170069</v>
      </c>
      <c r="B127" s="127" t="s">
        <v>271</v>
      </c>
      <c r="C127" s="128">
        <v>415</v>
      </c>
      <c r="D127" s="128">
        <v>41</v>
      </c>
      <c r="E127" s="127" t="s">
        <v>440</v>
      </c>
      <c r="F127" s="129">
        <v>6500000</v>
      </c>
      <c r="G127" s="130" t="s">
        <v>541</v>
      </c>
    </row>
    <row r="128" spans="1:7" ht="12.75">
      <c r="A128" s="127">
        <v>20170070</v>
      </c>
      <c r="B128" s="127" t="s">
        <v>272</v>
      </c>
      <c r="C128" s="128">
        <v>415</v>
      </c>
      <c r="D128" s="128">
        <v>41</v>
      </c>
      <c r="E128" s="127" t="s">
        <v>440</v>
      </c>
      <c r="F128" s="129">
        <v>2500000</v>
      </c>
      <c r="G128" s="130" t="s">
        <v>541</v>
      </c>
    </row>
    <row r="129" spans="1:7" ht="12.75">
      <c r="A129" s="127">
        <v>20170072</v>
      </c>
      <c r="B129" s="127" t="s">
        <v>274</v>
      </c>
      <c r="C129" s="128">
        <v>415</v>
      </c>
      <c r="D129" s="128">
        <v>41</v>
      </c>
      <c r="E129" s="127" t="s">
        <v>440</v>
      </c>
      <c r="F129" s="129">
        <v>9850000</v>
      </c>
      <c r="G129" s="130" t="s">
        <v>541</v>
      </c>
    </row>
    <row r="130" spans="1:7" ht="12.75">
      <c r="A130" s="127">
        <v>20170091</v>
      </c>
      <c r="B130" s="127" t="s">
        <v>278</v>
      </c>
      <c r="C130" s="128">
        <v>415</v>
      </c>
      <c r="D130" s="128">
        <v>41</v>
      </c>
      <c r="E130" s="127" t="s">
        <v>440</v>
      </c>
      <c r="F130" s="129">
        <v>12007600</v>
      </c>
      <c r="G130" s="130" t="s">
        <v>541</v>
      </c>
    </row>
    <row r="131" spans="1:7" ht="12.75">
      <c r="A131" s="127">
        <v>20170093</v>
      </c>
      <c r="B131" s="127" t="s">
        <v>279</v>
      </c>
      <c r="C131" s="128">
        <v>415</v>
      </c>
      <c r="D131" s="128">
        <v>41</v>
      </c>
      <c r="E131" s="127" t="s">
        <v>440</v>
      </c>
      <c r="F131" s="129">
        <v>7219640</v>
      </c>
      <c r="G131" s="130" t="s">
        <v>541</v>
      </c>
    </row>
    <row r="132" spans="1:7" ht="12.75">
      <c r="A132" s="127">
        <v>20170096</v>
      </c>
      <c r="B132" s="127" t="s">
        <v>280</v>
      </c>
      <c r="C132" s="128">
        <v>415</v>
      </c>
      <c r="D132" s="128">
        <v>41</v>
      </c>
      <c r="E132" s="127" t="s">
        <v>440</v>
      </c>
      <c r="F132" s="129">
        <v>10053130</v>
      </c>
      <c r="G132" s="130" t="s">
        <v>541</v>
      </c>
    </row>
    <row r="133" spans="1:7" ht="12.75">
      <c r="A133" s="127">
        <v>20190095</v>
      </c>
      <c r="B133" s="127" t="s">
        <v>348</v>
      </c>
      <c r="C133" s="128">
        <v>415</v>
      </c>
      <c r="D133" s="128">
        <v>41</v>
      </c>
      <c r="E133" s="127" t="s">
        <v>440</v>
      </c>
      <c r="F133" s="129">
        <v>300000</v>
      </c>
      <c r="G133" s="130" t="s">
        <v>541</v>
      </c>
    </row>
    <row r="134" spans="1:7" ht="12.75">
      <c r="A134" s="127">
        <v>20190097</v>
      </c>
      <c r="B134" s="127" t="s">
        <v>350</v>
      </c>
      <c r="C134" s="128">
        <v>415</v>
      </c>
      <c r="D134" s="128">
        <v>41</v>
      </c>
      <c r="E134" s="127" t="s">
        <v>440</v>
      </c>
      <c r="F134" s="129">
        <v>300000</v>
      </c>
      <c r="G134" s="130" t="s">
        <v>541</v>
      </c>
    </row>
    <row r="135" spans="1:7" ht="12.75">
      <c r="A135" s="127">
        <v>20182619</v>
      </c>
      <c r="B135" s="127" t="s">
        <v>335</v>
      </c>
      <c r="C135" s="128">
        <v>65</v>
      </c>
      <c r="D135" s="128">
        <v>42</v>
      </c>
      <c r="E135" s="127" t="s">
        <v>457</v>
      </c>
      <c r="F135" s="129">
        <v>5000000</v>
      </c>
      <c r="G135" s="130" t="s">
        <v>541</v>
      </c>
    </row>
    <row r="136" spans="1:7" ht="12.75">
      <c r="A136" s="127">
        <v>20070144</v>
      </c>
      <c r="B136" s="127" t="s">
        <v>206</v>
      </c>
      <c r="C136" s="128">
        <v>977</v>
      </c>
      <c r="D136" s="128">
        <v>43</v>
      </c>
      <c r="E136" s="127" t="s">
        <v>444</v>
      </c>
      <c r="F136" s="129">
        <v>19000000</v>
      </c>
      <c r="G136" s="130" t="s">
        <v>541</v>
      </c>
    </row>
    <row r="137" spans="1:7" ht="12.75">
      <c r="A137" s="127">
        <v>20100122</v>
      </c>
      <c r="B137" s="127" t="s">
        <v>234</v>
      </c>
      <c r="C137" s="128">
        <v>375</v>
      </c>
      <c r="D137" s="128">
        <v>44</v>
      </c>
      <c r="E137" s="127" t="s">
        <v>452</v>
      </c>
      <c r="F137" s="129">
        <v>454545</v>
      </c>
      <c r="G137" s="130" t="s">
        <v>541</v>
      </c>
    </row>
    <row r="138" spans="1:7" ht="12.75">
      <c r="A138" s="127">
        <v>20190190</v>
      </c>
      <c r="B138" s="127" t="s">
        <v>390</v>
      </c>
      <c r="C138" s="128">
        <v>71</v>
      </c>
      <c r="D138" s="128">
        <v>44</v>
      </c>
      <c r="E138" s="127" t="s">
        <v>452</v>
      </c>
      <c r="F138" s="129">
        <v>1800000</v>
      </c>
      <c r="G138" s="130" t="s">
        <v>541</v>
      </c>
    </row>
    <row r="139" spans="1:7" ht="12.75">
      <c r="A139" s="127">
        <v>20120030</v>
      </c>
      <c r="B139" s="127" t="s">
        <v>240</v>
      </c>
      <c r="C139" s="128">
        <v>415</v>
      </c>
      <c r="D139" s="128">
        <v>45</v>
      </c>
      <c r="E139" s="127" t="s">
        <v>455</v>
      </c>
      <c r="F139" s="129">
        <v>20403050</v>
      </c>
      <c r="G139" s="130" t="s">
        <v>541</v>
      </c>
    </row>
    <row r="140" spans="1:7" ht="12.75">
      <c r="A140" s="127">
        <v>20170079</v>
      </c>
      <c r="B140" s="127" t="s">
        <v>275</v>
      </c>
      <c r="C140" s="128">
        <v>415</v>
      </c>
      <c r="D140" s="128">
        <v>45</v>
      </c>
      <c r="E140" s="127" t="s">
        <v>455</v>
      </c>
      <c r="F140" s="129">
        <v>8657090</v>
      </c>
      <c r="G140" s="130" t="s">
        <v>541</v>
      </c>
    </row>
    <row r="141" spans="1:7" ht="12.75">
      <c r="A141" s="127">
        <v>20170081</v>
      </c>
      <c r="B141" s="127" t="s">
        <v>276</v>
      </c>
      <c r="C141" s="128">
        <v>415</v>
      </c>
      <c r="D141" s="128">
        <v>45</v>
      </c>
      <c r="E141" s="127" t="s">
        <v>455</v>
      </c>
      <c r="F141" s="129">
        <v>3283180</v>
      </c>
      <c r="G141" s="130" t="s">
        <v>541</v>
      </c>
    </row>
    <row r="142" spans="1:7" ht="12.75">
      <c r="A142" s="127">
        <v>20170083</v>
      </c>
      <c r="B142" s="127" t="s">
        <v>277</v>
      </c>
      <c r="C142" s="128">
        <v>415</v>
      </c>
      <c r="D142" s="128">
        <v>45</v>
      </c>
      <c r="E142" s="127" t="s">
        <v>455</v>
      </c>
      <c r="F142" s="129">
        <v>9113320</v>
      </c>
      <c r="G142" s="130" t="s">
        <v>541</v>
      </c>
    </row>
    <row r="143" spans="1:7" ht="12.75">
      <c r="A143" s="127">
        <v>20190096</v>
      </c>
      <c r="B143" s="127" t="s">
        <v>349</v>
      </c>
      <c r="C143" s="128">
        <v>415</v>
      </c>
      <c r="D143" s="128">
        <v>45</v>
      </c>
      <c r="E143" s="127" t="s">
        <v>455</v>
      </c>
      <c r="F143" s="129">
        <v>300000</v>
      </c>
      <c r="G143" s="130" t="s">
        <v>541</v>
      </c>
    </row>
    <row r="144" spans="1:7" ht="12.75">
      <c r="A144" s="127">
        <v>20010119</v>
      </c>
      <c r="B144" s="127" t="s">
        <v>141</v>
      </c>
      <c r="C144" s="128">
        <v>374</v>
      </c>
      <c r="D144" s="128">
        <v>46</v>
      </c>
      <c r="E144" s="127" t="s">
        <v>420</v>
      </c>
      <c r="F144" s="129">
        <v>1500000</v>
      </c>
      <c r="G144" s="130" t="s">
        <v>541</v>
      </c>
    </row>
    <row r="145" spans="1:7" ht="12.75">
      <c r="A145" s="127">
        <v>20060103</v>
      </c>
      <c r="B145" s="127" t="s">
        <v>190</v>
      </c>
      <c r="C145" s="128">
        <v>1626</v>
      </c>
      <c r="D145" s="128">
        <v>46</v>
      </c>
      <c r="E145" s="127" t="s">
        <v>420</v>
      </c>
      <c r="F145" s="129">
        <v>333333.34</v>
      </c>
      <c r="G145" s="130" t="s">
        <v>541</v>
      </c>
    </row>
    <row r="146" spans="1:7" ht="12.75">
      <c r="A146" s="127">
        <v>20190052</v>
      </c>
      <c r="B146" s="127" t="s">
        <v>343</v>
      </c>
      <c r="C146" s="128">
        <v>1703</v>
      </c>
      <c r="D146" s="128">
        <v>46</v>
      </c>
      <c r="E146" s="127" t="s">
        <v>420</v>
      </c>
      <c r="F146" s="129">
        <v>10000000</v>
      </c>
      <c r="G146" s="130" t="s">
        <v>541</v>
      </c>
    </row>
    <row r="147" spans="1:7" ht="12.75">
      <c r="A147" s="127">
        <v>20190177</v>
      </c>
      <c r="B147" s="127" t="s">
        <v>383</v>
      </c>
      <c r="C147" s="128">
        <v>1703</v>
      </c>
      <c r="D147" s="128">
        <v>46</v>
      </c>
      <c r="E147" s="127" t="s">
        <v>420</v>
      </c>
      <c r="F147" s="129">
        <v>21500000</v>
      </c>
      <c r="G147" s="130" t="s">
        <v>541</v>
      </c>
    </row>
    <row r="148" spans="1:7" ht="12.75">
      <c r="A148" s="127">
        <v>20190168</v>
      </c>
      <c r="B148" s="127" t="s">
        <v>375</v>
      </c>
      <c r="C148" s="128">
        <v>80</v>
      </c>
      <c r="D148" s="128">
        <v>47</v>
      </c>
      <c r="E148" s="127" t="s">
        <v>460</v>
      </c>
      <c r="F148" s="129">
        <v>500000</v>
      </c>
      <c r="G148" s="130" t="s">
        <v>541</v>
      </c>
    </row>
    <row r="149" spans="1:7" ht="12.75">
      <c r="A149" s="127">
        <v>19980402</v>
      </c>
      <c r="B149" s="127" t="s">
        <v>127</v>
      </c>
      <c r="C149" s="128">
        <v>374</v>
      </c>
      <c r="D149" s="128">
        <v>48</v>
      </c>
      <c r="E149" s="127" t="s">
        <v>414</v>
      </c>
      <c r="F149" s="129">
        <v>1000000</v>
      </c>
      <c r="G149" s="130" t="s">
        <v>541</v>
      </c>
    </row>
    <row r="150" spans="1:7" ht="12.75">
      <c r="A150" s="127">
        <v>20070147</v>
      </c>
      <c r="B150" s="127" t="s">
        <v>207</v>
      </c>
      <c r="C150" s="128">
        <v>975</v>
      </c>
      <c r="D150" s="128">
        <v>48</v>
      </c>
      <c r="E150" s="127" t="s">
        <v>414</v>
      </c>
      <c r="F150" s="129">
        <v>10000000</v>
      </c>
      <c r="G150" s="130" t="s">
        <v>541</v>
      </c>
    </row>
    <row r="151" spans="1:7" ht="12.75">
      <c r="A151" s="127">
        <v>20090053</v>
      </c>
      <c r="B151" s="127" t="s">
        <v>228</v>
      </c>
      <c r="C151" s="128">
        <v>805</v>
      </c>
      <c r="D151" s="128">
        <v>48</v>
      </c>
      <c r="E151" s="127" t="s">
        <v>414</v>
      </c>
      <c r="F151" s="129">
        <v>700000</v>
      </c>
      <c r="G151" s="130" t="s">
        <v>541</v>
      </c>
    </row>
    <row r="152" spans="1:7" ht="12.75">
      <c r="A152" s="127">
        <v>20110066</v>
      </c>
      <c r="B152" s="127" t="s">
        <v>237</v>
      </c>
      <c r="C152" s="128">
        <v>447</v>
      </c>
      <c r="D152" s="128">
        <v>48</v>
      </c>
      <c r="E152" s="127" t="s">
        <v>414</v>
      </c>
      <c r="F152" s="129">
        <v>3333333.33</v>
      </c>
      <c r="G152" s="130" t="s">
        <v>541</v>
      </c>
    </row>
    <row r="153" spans="1:7" ht="12.75">
      <c r="A153" s="127">
        <v>20190170</v>
      </c>
      <c r="B153" s="127" t="s">
        <v>377</v>
      </c>
      <c r="C153" s="128">
        <v>80</v>
      </c>
      <c r="D153" s="128">
        <v>48</v>
      </c>
      <c r="E153" s="127" t="s">
        <v>414</v>
      </c>
      <c r="F153" s="129">
        <v>250000</v>
      </c>
      <c r="G153" s="130" t="s">
        <v>541</v>
      </c>
    </row>
    <row r="154" spans="1:7" ht="12.75">
      <c r="A154" s="127">
        <v>20190195</v>
      </c>
      <c r="B154" s="127" t="s">
        <v>394</v>
      </c>
      <c r="C154" s="128">
        <v>885</v>
      </c>
      <c r="D154" s="128">
        <v>48</v>
      </c>
      <c r="E154" s="127" t="s">
        <v>414</v>
      </c>
      <c r="F154" s="129">
        <v>200000</v>
      </c>
      <c r="G154" s="130" t="s">
        <v>541</v>
      </c>
    </row>
    <row r="155" spans="1:7" ht="12.75">
      <c r="A155" s="127">
        <v>20110066</v>
      </c>
      <c r="B155" s="127" t="s">
        <v>237</v>
      </c>
      <c r="C155" s="128">
        <v>447</v>
      </c>
      <c r="D155" s="128">
        <v>49</v>
      </c>
      <c r="E155" s="127" t="s">
        <v>454</v>
      </c>
      <c r="F155" s="129">
        <v>3333333.33</v>
      </c>
      <c r="G155" s="130" t="s">
        <v>541</v>
      </c>
    </row>
    <row r="156" spans="1:7" ht="12.75">
      <c r="A156" s="127">
        <v>20190161</v>
      </c>
      <c r="B156" s="127" t="s">
        <v>371</v>
      </c>
      <c r="C156" s="128">
        <v>64</v>
      </c>
      <c r="D156" s="128">
        <v>49</v>
      </c>
      <c r="E156" s="127" t="s">
        <v>454</v>
      </c>
      <c r="F156" s="129">
        <v>800000</v>
      </c>
      <c r="G156" s="130" t="s">
        <v>541</v>
      </c>
    </row>
    <row r="157" spans="1:7" ht="12.75">
      <c r="A157" s="127">
        <v>20000160</v>
      </c>
      <c r="B157" s="127" t="s">
        <v>136</v>
      </c>
      <c r="C157" s="128">
        <v>64</v>
      </c>
      <c r="D157" s="128">
        <v>50</v>
      </c>
      <c r="E157" s="127" t="s">
        <v>416</v>
      </c>
      <c r="F157" s="129">
        <v>800000</v>
      </c>
      <c r="G157" s="130" t="s">
        <v>541</v>
      </c>
    </row>
    <row r="158" spans="1:7" ht="12.75">
      <c r="A158" s="127">
        <v>20030177</v>
      </c>
      <c r="B158" s="127" t="s">
        <v>151</v>
      </c>
      <c r="C158" s="128">
        <v>987</v>
      </c>
      <c r="D158" s="128">
        <v>50</v>
      </c>
      <c r="E158" s="127" t="s">
        <v>416</v>
      </c>
      <c r="F158" s="129">
        <v>2250000</v>
      </c>
      <c r="G158" s="130" t="s">
        <v>541</v>
      </c>
    </row>
    <row r="159" spans="1:7" ht="12.75">
      <c r="A159" s="127">
        <v>20080081</v>
      </c>
      <c r="B159" s="127" t="s">
        <v>222</v>
      </c>
      <c r="C159" s="128">
        <v>428</v>
      </c>
      <c r="D159" s="128">
        <v>50</v>
      </c>
      <c r="E159" s="127" t="s">
        <v>416</v>
      </c>
      <c r="F159" s="129">
        <v>500000</v>
      </c>
      <c r="G159" s="130" t="s">
        <v>541</v>
      </c>
    </row>
    <row r="160" spans="1:7" ht="12.75">
      <c r="A160" s="127">
        <v>20110066</v>
      </c>
      <c r="B160" s="127" t="s">
        <v>237</v>
      </c>
      <c r="C160" s="128">
        <v>447</v>
      </c>
      <c r="D160" s="128">
        <v>50</v>
      </c>
      <c r="E160" s="127" t="s">
        <v>416</v>
      </c>
      <c r="F160" s="129">
        <v>3333333.34</v>
      </c>
      <c r="G160" s="130" t="s">
        <v>541</v>
      </c>
    </row>
    <row r="161" spans="1:7" ht="12.75">
      <c r="A161" s="127">
        <v>20190191</v>
      </c>
      <c r="B161" s="127" t="s">
        <v>391</v>
      </c>
      <c r="C161" s="128">
        <v>71</v>
      </c>
      <c r="D161" s="128">
        <v>50</v>
      </c>
      <c r="E161" s="127" t="s">
        <v>416</v>
      </c>
      <c r="F161" s="129">
        <v>1400000</v>
      </c>
      <c r="G161" s="130" t="s">
        <v>541</v>
      </c>
    </row>
    <row r="162" spans="1:7" ht="12.75">
      <c r="A162" s="127">
        <v>20010119</v>
      </c>
      <c r="B162" s="127" t="s">
        <v>141</v>
      </c>
      <c r="C162" s="128">
        <v>374</v>
      </c>
      <c r="D162" s="128">
        <v>51</v>
      </c>
      <c r="E162" s="127" t="s">
        <v>421</v>
      </c>
      <c r="F162" s="129">
        <v>1500000</v>
      </c>
      <c r="G162" s="130" t="s">
        <v>541</v>
      </c>
    </row>
    <row r="163" spans="1:7" ht="12.75">
      <c r="A163" s="127">
        <v>20010221</v>
      </c>
      <c r="B163" s="127" t="s">
        <v>142</v>
      </c>
      <c r="C163" s="128">
        <v>865</v>
      </c>
      <c r="D163" s="128">
        <v>51</v>
      </c>
      <c r="E163" s="127" t="s">
        <v>421</v>
      </c>
      <c r="F163" s="129">
        <v>500000</v>
      </c>
      <c r="G163" s="130" t="s">
        <v>541</v>
      </c>
    </row>
    <row r="164" spans="1:7" ht="12.75">
      <c r="A164" s="127">
        <v>20030470</v>
      </c>
      <c r="B164" s="127" t="s">
        <v>156</v>
      </c>
      <c r="C164" s="128">
        <v>374</v>
      </c>
      <c r="D164" s="128">
        <v>51</v>
      </c>
      <c r="E164" s="127" t="s">
        <v>421</v>
      </c>
      <c r="F164" s="129">
        <v>500000</v>
      </c>
      <c r="G164" s="130" t="s">
        <v>541</v>
      </c>
    </row>
    <row r="165" spans="1:7" ht="12.75">
      <c r="A165" s="127">
        <v>20060110</v>
      </c>
      <c r="B165" s="127" t="s">
        <v>193</v>
      </c>
      <c r="C165" s="128">
        <v>71</v>
      </c>
      <c r="D165" s="128">
        <v>51</v>
      </c>
      <c r="E165" s="127" t="s">
        <v>421</v>
      </c>
      <c r="F165" s="129">
        <v>500000</v>
      </c>
      <c r="G165" s="130" t="s">
        <v>541</v>
      </c>
    </row>
    <row r="166" spans="1:7" ht="12.75">
      <c r="A166" s="127">
        <v>20190172</v>
      </c>
      <c r="B166" s="127" t="s">
        <v>379</v>
      </c>
      <c r="C166" s="128">
        <v>73</v>
      </c>
      <c r="D166" s="128">
        <v>51</v>
      </c>
      <c r="E166" s="127" t="s">
        <v>421</v>
      </c>
      <c r="F166" s="129">
        <v>2000000</v>
      </c>
      <c r="G166" s="130" t="s">
        <v>541</v>
      </c>
    </row>
    <row r="167" spans="1:7" ht="12.75">
      <c r="A167" s="127">
        <v>20190193</v>
      </c>
      <c r="B167" s="127" t="s">
        <v>393</v>
      </c>
      <c r="C167" s="128">
        <v>468</v>
      </c>
      <c r="D167" s="128">
        <v>51</v>
      </c>
      <c r="E167" s="127" t="s">
        <v>421</v>
      </c>
      <c r="F167" s="129">
        <v>3000000</v>
      </c>
      <c r="G167" s="130" t="s">
        <v>541</v>
      </c>
    </row>
    <row r="168" spans="1:7" ht="12.75">
      <c r="A168" s="127">
        <v>20030182</v>
      </c>
      <c r="B168" s="127" t="s">
        <v>152</v>
      </c>
      <c r="C168" s="128">
        <v>741</v>
      </c>
      <c r="D168" s="128">
        <v>52</v>
      </c>
      <c r="E168" s="127" t="s">
        <v>426</v>
      </c>
      <c r="F168" s="129">
        <v>1500000</v>
      </c>
      <c r="G168" s="130" t="s">
        <v>541</v>
      </c>
    </row>
    <row r="169" spans="1:7" ht="12.75">
      <c r="A169" s="127">
        <v>20100122</v>
      </c>
      <c r="B169" s="127" t="s">
        <v>234</v>
      </c>
      <c r="C169" s="128">
        <v>375</v>
      </c>
      <c r="D169" s="128">
        <v>52</v>
      </c>
      <c r="E169" s="127" t="s">
        <v>426</v>
      </c>
      <c r="F169" s="129">
        <v>454545</v>
      </c>
      <c r="G169" s="130" t="s">
        <v>541</v>
      </c>
    </row>
    <row r="170" spans="1:7" ht="12.75">
      <c r="A170" s="127">
        <v>20060106</v>
      </c>
      <c r="B170" s="127" t="s">
        <v>191</v>
      </c>
      <c r="C170" s="128">
        <v>449</v>
      </c>
      <c r="D170" s="128">
        <v>53</v>
      </c>
      <c r="E170" s="127" t="s">
        <v>441</v>
      </c>
      <c r="F170" s="129">
        <v>16000000</v>
      </c>
      <c r="G170" s="130" t="s">
        <v>541</v>
      </c>
    </row>
    <row r="171" spans="1:7" ht="12.75">
      <c r="A171" s="127">
        <v>20060107</v>
      </c>
      <c r="B171" s="127" t="s">
        <v>192</v>
      </c>
      <c r="C171" s="128">
        <v>449</v>
      </c>
      <c r="D171" s="128">
        <v>53</v>
      </c>
      <c r="E171" s="127" t="s">
        <v>441</v>
      </c>
      <c r="F171" s="129">
        <v>666666</v>
      </c>
      <c r="G171" s="130" t="s">
        <v>541</v>
      </c>
    </row>
    <row r="172" spans="1:7" ht="12.75">
      <c r="A172" s="127">
        <v>20070161</v>
      </c>
      <c r="B172" s="127" t="s">
        <v>211</v>
      </c>
      <c r="C172" s="128">
        <v>946</v>
      </c>
      <c r="D172" s="128">
        <v>53</v>
      </c>
      <c r="E172" s="127" t="s">
        <v>441</v>
      </c>
      <c r="F172" s="129">
        <v>19250000</v>
      </c>
      <c r="G172" s="130" t="s">
        <v>541</v>
      </c>
    </row>
    <row r="173" spans="1:7" ht="12.75">
      <c r="A173" s="127">
        <v>20080080</v>
      </c>
      <c r="B173" s="127" t="s">
        <v>221</v>
      </c>
      <c r="C173" s="128">
        <v>428</v>
      </c>
      <c r="D173" s="128">
        <v>53</v>
      </c>
      <c r="E173" s="127" t="s">
        <v>441</v>
      </c>
      <c r="F173" s="129">
        <v>8000000</v>
      </c>
      <c r="G173" s="130" t="s">
        <v>541</v>
      </c>
    </row>
    <row r="174" spans="1:7" ht="12.75">
      <c r="A174" s="127">
        <v>20140003</v>
      </c>
      <c r="B174" s="127" t="s">
        <v>253</v>
      </c>
      <c r="C174" s="128">
        <v>80</v>
      </c>
      <c r="D174" s="128">
        <v>53</v>
      </c>
      <c r="E174" s="127" t="s">
        <v>441</v>
      </c>
      <c r="F174" s="129">
        <v>2000000</v>
      </c>
      <c r="G174" s="130" t="s">
        <v>541</v>
      </c>
    </row>
    <row r="175" spans="1:7" ht="12.75">
      <c r="A175" s="127">
        <v>20190171</v>
      </c>
      <c r="B175" s="127" t="s">
        <v>378</v>
      </c>
      <c r="C175" s="128">
        <v>80</v>
      </c>
      <c r="D175" s="128">
        <v>53</v>
      </c>
      <c r="E175" s="127" t="s">
        <v>441</v>
      </c>
      <c r="F175" s="129">
        <v>500000</v>
      </c>
      <c r="G175" s="130" t="s">
        <v>541</v>
      </c>
    </row>
    <row r="176" spans="1:7" ht="12.75">
      <c r="A176" s="127">
        <v>20030379</v>
      </c>
      <c r="B176" s="127" t="s">
        <v>154</v>
      </c>
      <c r="C176" s="128">
        <v>1497</v>
      </c>
      <c r="D176" s="128">
        <v>54</v>
      </c>
      <c r="E176" s="127" t="s">
        <v>427</v>
      </c>
      <c r="F176" s="129">
        <v>3000000</v>
      </c>
      <c r="G176" s="130" t="s">
        <v>541</v>
      </c>
    </row>
    <row r="177" spans="1:7" ht="12.75">
      <c r="A177" s="127">
        <v>20060107</v>
      </c>
      <c r="B177" s="127" t="s">
        <v>192</v>
      </c>
      <c r="C177" s="128">
        <v>449</v>
      </c>
      <c r="D177" s="128">
        <v>54</v>
      </c>
      <c r="E177" s="127" t="s">
        <v>427</v>
      </c>
      <c r="F177" s="129">
        <v>666666.66</v>
      </c>
      <c r="G177" s="130" t="s">
        <v>541</v>
      </c>
    </row>
    <row r="178" spans="1:7" ht="12.75">
      <c r="A178" s="127">
        <v>20070161</v>
      </c>
      <c r="B178" s="127" t="s">
        <v>211</v>
      </c>
      <c r="C178" s="128">
        <v>946</v>
      </c>
      <c r="D178" s="128">
        <v>54</v>
      </c>
      <c r="E178" s="127" t="s">
        <v>427</v>
      </c>
      <c r="F178" s="129">
        <v>19250000</v>
      </c>
      <c r="G178" s="130" t="s">
        <v>541</v>
      </c>
    </row>
    <row r="179" spans="1:7" ht="12.75">
      <c r="A179" s="127">
        <v>20120055</v>
      </c>
      <c r="B179" s="127" t="s">
        <v>245</v>
      </c>
      <c r="C179" s="128">
        <v>415</v>
      </c>
      <c r="D179" s="128">
        <v>54</v>
      </c>
      <c r="E179" s="127" t="s">
        <v>427</v>
      </c>
      <c r="F179" s="129">
        <v>150000</v>
      </c>
      <c r="G179" s="130" t="s">
        <v>541</v>
      </c>
    </row>
    <row r="180" spans="1:7" ht="12.75">
      <c r="A180" s="127">
        <v>20170115</v>
      </c>
      <c r="B180" s="127" t="s">
        <v>284</v>
      </c>
      <c r="C180" s="128">
        <v>415</v>
      </c>
      <c r="D180" s="128">
        <v>54</v>
      </c>
      <c r="E180" s="127" t="s">
        <v>427</v>
      </c>
      <c r="F180" s="129">
        <v>100000</v>
      </c>
      <c r="G180" s="130" t="s">
        <v>541</v>
      </c>
    </row>
    <row r="181" spans="1:7" ht="12.75">
      <c r="A181" s="127">
        <v>20170116</v>
      </c>
      <c r="B181" s="127" t="s">
        <v>285</v>
      </c>
      <c r="C181" s="128">
        <v>415</v>
      </c>
      <c r="D181" s="128">
        <v>54</v>
      </c>
      <c r="E181" s="127" t="s">
        <v>427</v>
      </c>
      <c r="F181" s="129">
        <v>2850000</v>
      </c>
      <c r="G181" s="130" t="s">
        <v>541</v>
      </c>
    </row>
    <row r="182" spans="1:7" ht="12.75">
      <c r="A182" s="127">
        <v>20170117</v>
      </c>
      <c r="B182" s="127" t="s">
        <v>286</v>
      </c>
      <c r="C182" s="128">
        <v>415</v>
      </c>
      <c r="D182" s="128">
        <v>54</v>
      </c>
      <c r="E182" s="127" t="s">
        <v>427</v>
      </c>
      <c r="F182" s="129">
        <v>4350000</v>
      </c>
      <c r="G182" s="130" t="s">
        <v>541</v>
      </c>
    </row>
    <row r="183" spans="1:7" ht="12.75">
      <c r="A183" s="127">
        <v>20190173</v>
      </c>
      <c r="B183" s="127" t="s">
        <v>380</v>
      </c>
      <c r="C183" s="128">
        <v>415</v>
      </c>
      <c r="D183" s="128">
        <v>54</v>
      </c>
      <c r="E183" s="127" t="s">
        <v>427</v>
      </c>
      <c r="F183" s="129">
        <v>300000</v>
      </c>
      <c r="G183" s="130" t="s">
        <v>541</v>
      </c>
    </row>
    <row r="184" spans="1:7" ht="12.75">
      <c r="A184" s="127">
        <v>20100100</v>
      </c>
      <c r="B184" s="127" t="s">
        <v>232</v>
      </c>
      <c r="C184" s="128">
        <v>73</v>
      </c>
      <c r="D184" s="128">
        <v>55</v>
      </c>
      <c r="E184" s="127" t="s">
        <v>449</v>
      </c>
      <c r="F184" s="129">
        <v>380000</v>
      </c>
      <c r="G184" s="130" t="s">
        <v>541</v>
      </c>
    </row>
    <row r="185" spans="1:7" ht="12.75">
      <c r="A185" s="127">
        <v>20190192</v>
      </c>
      <c r="B185" s="127" t="s">
        <v>392</v>
      </c>
      <c r="C185" s="128">
        <v>71</v>
      </c>
      <c r="D185" s="128">
        <v>55</v>
      </c>
      <c r="E185" s="127" t="s">
        <v>449</v>
      </c>
      <c r="F185" s="129">
        <v>1500000</v>
      </c>
      <c r="G185" s="130" t="s">
        <v>541</v>
      </c>
    </row>
    <row r="186" spans="1:7" ht="12.75">
      <c r="A186" s="127">
        <v>20060107</v>
      </c>
      <c r="B186" s="127" t="s">
        <v>192</v>
      </c>
      <c r="C186" s="128">
        <v>449</v>
      </c>
      <c r="D186" s="128">
        <v>56</v>
      </c>
      <c r="E186" s="127" t="s">
        <v>442</v>
      </c>
      <c r="F186" s="129">
        <v>666666.67</v>
      </c>
      <c r="G186" s="130" t="s">
        <v>541</v>
      </c>
    </row>
    <row r="187" spans="1:7" ht="12.75">
      <c r="A187" s="127">
        <v>20090038</v>
      </c>
      <c r="B187" s="127" t="s">
        <v>226</v>
      </c>
      <c r="C187" s="128">
        <v>428</v>
      </c>
      <c r="D187" s="128">
        <v>56</v>
      </c>
      <c r="E187" s="127" t="s">
        <v>442</v>
      </c>
      <c r="F187" s="129">
        <v>2000000</v>
      </c>
      <c r="G187" s="130" t="s">
        <v>541</v>
      </c>
    </row>
    <row r="188" spans="1:7" ht="12.75">
      <c r="A188" s="127">
        <v>20190157</v>
      </c>
      <c r="B188" s="127" t="s">
        <v>367</v>
      </c>
      <c r="C188" s="128">
        <v>1114</v>
      </c>
      <c r="D188" s="128">
        <v>57</v>
      </c>
      <c r="E188" s="127" t="s">
        <v>459</v>
      </c>
      <c r="F188" s="129">
        <v>1650000</v>
      </c>
      <c r="G188" s="130" t="s">
        <v>541</v>
      </c>
    </row>
    <row r="189" spans="1:7" ht="12.75">
      <c r="A189" s="127">
        <v>20170130</v>
      </c>
      <c r="B189" s="127" t="s">
        <v>291</v>
      </c>
      <c r="C189" s="128">
        <v>427</v>
      </c>
      <c r="D189" s="128">
        <v>59</v>
      </c>
      <c r="E189" s="127" t="s">
        <v>456</v>
      </c>
      <c r="F189" s="129">
        <v>500000</v>
      </c>
      <c r="G189" s="130" t="s">
        <v>541</v>
      </c>
    </row>
    <row r="190" spans="1:7" ht="12.75">
      <c r="A190" s="127">
        <v>19940233</v>
      </c>
      <c r="B190" s="127" t="s">
        <v>108</v>
      </c>
      <c r="C190" s="128">
        <v>428</v>
      </c>
      <c r="D190" s="128">
        <v>60</v>
      </c>
      <c r="E190" s="127" t="s">
        <v>404</v>
      </c>
      <c r="F190" s="129">
        <v>1000000</v>
      </c>
      <c r="G190" s="130" t="s">
        <v>541</v>
      </c>
    </row>
    <row r="191" spans="1:7" ht="12.75">
      <c r="A191" s="127">
        <v>19960190</v>
      </c>
      <c r="B191" s="127" t="s">
        <v>113</v>
      </c>
      <c r="C191" s="128">
        <v>374</v>
      </c>
      <c r="D191" s="128">
        <v>60</v>
      </c>
      <c r="E191" s="127" t="s">
        <v>404</v>
      </c>
      <c r="F191" s="129">
        <v>500000</v>
      </c>
      <c r="G191" s="130" t="s">
        <v>541</v>
      </c>
    </row>
    <row r="192" spans="1:7" ht="12.75">
      <c r="A192" s="127">
        <v>19960193</v>
      </c>
      <c r="B192" s="127" t="s">
        <v>114</v>
      </c>
      <c r="C192" s="128">
        <v>374</v>
      </c>
      <c r="D192" s="128">
        <v>60</v>
      </c>
      <c r="E192" s="127" t="s">
        <v>404</v>
      </c>
      <c r="F192" s="129">
        <v>1500000</v>
      </c>
      <c r="G192" s="130" t="s">
        <v>541</v>
      </c>
    </row>
    <row r="193" spans="1:7" ht="12.75">
      <c r="A193" s="127">
        <v>19980319</v>
      </c>
      <c r="B193" s="127" t="s">
        <v>125</v>
      </c>
      <c r="C193" s="128">
        <v>426</v>
      </c>
      <c r="D193" s="128">
        <v>60</v>
      </c>
      <c r="E193" s="127" t="s">
        <v>404</v>
      </c>
      <c r="F193" s="129">
        <v>4000000</v>
      </c>
      <c r="G193" s="130" t="s">
        <v>541</v>
      </c>
    </row>
    <row r="194" spans="1:7" ht="12.75">
      <c r="A194" s="127">
        <v>20030034</v>
      </c>
      <c r="B194" s="127" t="s">
        <v>148</v>
      </c>
      <c r="C194" s="128">
        <v>447</v>
      </c>
      <c r="D194" s="128">
        <v>60</v>
      </c>
      <c r="E194" s="127" t="s">
        <v>404</v>
      </c>
      <c r="F194" s="129">
        <v>1000000</v>
      </c>
      <c r="G194" s="130" t="s">
        <v>541</v>
      </c>
    </row>
    <row r="195" spans="1:7" ht="12.75">
      <c r="A195" s="127">
        <v>20042993</v>
      </c>
      <c r="B195" s="127" t="s">
        <v>170</v>
      </c>
      <c r="C195" s="128">
        <v>374</v>
      </c>
      <c r="D195" s="128">
        <v>60</v>
      </c>
      <c r="E195" s="127" t="s">
        <v>404</v>
      </c>
      <c r="F195" s="129">
        <v>500000</v>
      </c>
      <c r="G195" s="130" t="s">
        <v>541</v>
      </c>
    </row>
    <row r="196" spans="1:7" ht="12.75">
      <c r="A196" s="127">
        <v>20070143</v>
      </c>
      <c r="B196" s="127" t="s">
        <v>205</v>
      </c>
      <c r="C196" s="128">
        <v>447</v>
      </c>
      <c r="D196" s="128">
        <v>60</v>
      </c>
      <c r="E196" s="127" t="s">
        <v>404</v>
      </c>
      <c r="F196" s="129">
        <v>18000000</v>
      </c>
      <c r="G196" s="130" t="s">
        <v>541</v>
      </c>
    </row>
    <row r="197" spans="1:7" ht="12.75">
      <c r="A197" s="127">
        <v>20080079</v>
      </c>
      <c r="B197" s="127" t="s">
        <v>220</v>
      </c>
      <c r="C197" s="128">
        <v>428</v>
      </c>
      <c r="D197" s="128">
        <v>60</v>
      </c>
      <c r="E197" s="127" t="s">
        <v>404</v>
      </c>
      <c r="F197" s="129">
        <v>1000000</v>
      </c>
      <c r="G197" s="130" t="s">
        <v>541</v>
      </c>
    </row>
    <row r="198" spans="1:7" ht="12.75">
      <c r="A198" s="127">
        <v>20100122</v>
      </c>
      <c r="B198" s="127" t="s">
        <v>234</v>
      </c>
      <c r="C198" s="128">
        <v>375</v>
      </c>
      <c r="D198" s="128">
        <v>60</v>
      </c>
      <c r="E198" s="127" t="s">
        <v>404</v>
      </c>
      <c r="F198" s="129">
        <v>454545</v>
      </c>
      <c r="G198" s="130" t="s">
        <v>541</v>
      </c>
    </row>
    <row r="199" spans="1:7" ht="12.75">
      <c r="A199" s="127">
        <v>20162188</v>
      </c>
      <c r="B199" s="127" t="s">
        <v>261</v>
      </c>
      <c r="C199" s="128">
        <v>1099</v>
      </c>
      <c r="D199" s="128">
        <v>60</v>
      </c>
      <c r="E199" s="127" t="s">
        <v>404</v>
      </c>
      <c r="F199" s="129">
        <v>10000000</v>
      </c>
      <c r="G199" s="130" t="s">
        <v>541</v>
      </c>
    </row>
    <row r="200" spans="1:7" ht="12.75">
      <c r="A200" s="127">
        <v>20190151</v>
      </c>
      <c r="B200" s="127" t="s">
        <v>363</v>
      </c>
      <c r="C200" s="128">
        <v>45</v>
      </c>
      <c r="D200" s="128">
        <v>60</v>
      </c>
      <c r="E200" s="127" t="s">
        <v>404</v>
      </c>
      <c r="F200" s="129">
        <v>1000000</v>
      </c>
      <c r="G200" s="130" t="s">
        <v>541</v>
      </c>
    </row>
    <row r="201" spans="1:7" ht="12.75">
      <c r="A201" s="127">
        <v>20190153</v>
      </c>
      <c r="B201" s="127" t="s">
        <v>364</v>
      </c>
      <c r="C201" s="128">
        <v>73</v>
      </c>
      <c r="D201" s="128">
        <v>60</v>
      </c>
      <c r="E201" s="127" t="s">
        <v>404</v>
      </c>
      <c r="F201" s="129">
        <v>600000</v>
      </c>
      <c r="G201" s="130" t="s">
        <v>541</v>
      </c>
    </row>
    <row r="202" spans="1:7" ht="12.75">
      <c r="A202" s="127">
        <v>19930233</v>
      </c>
      <c r="B202" s="127" t="s">
        <v>97</v>
      </c>
      <c r="C202" s="128">
        <v>374</v>
      </c>
      <c r="D202" s="128">
        <v>990</v>
      </c>
      <c r="E202" s="127" t="s">
        <v>400</v>
      </c>
      <c r="F202" s="129">
        <v>1000000</v>
      </c>
      <c r="G202" s="130" t="s">
        <v>541</v>
      </c>
    </row>
    <row r="203" spans="1:7" ht="12.75">
      <c r="A203" s="127">
        <v>19930254</v>
      </c>
      <c r="B203" s="127" t="s">
        <v>99</v>
      </c>
      <c r="C203" s="128">
        <v>374</v>
      </c>
      <c r="D203" s="128">
        <v>990</v>
      </c>
      <c r="E203" s="127" t="s">
        <v>400</v>
      </c>
      <c r="F203" s="129">
        <v>750000</v>
      </c>
      <c r="G203" s="130" t="s">
        <v>541</v>
      </c>
    </row>
    <row r="204" spans="1:7" ht="12.75">
      <c r="A204" s="127">
        <v>19930255</v>
      </c>
      <c r="B204" s="127" t="s">
        <v>100</v>
      </c>
      <c r="C204" s="128">
        <v>374</v>
      </c>
      <c r="D204" s="128">
        <v>990</v>
      </c>
      <c r="E204" s="127" t="s">
        <v>400</v>
      </c>
      <c r="F204" s="129">
        <v>5000000</v>
      </c>
      <c r="G204" s="130" t="s">
        <v>541</v>
      </c>
    </row>
    <row r="205" spans="1:7" ht="12.75">
      <c r="A205" s="127">
        <v>19930259</v>
      </c>
      <c r="B205" s="127" t="s">
        <v>101</v>
      </c>
      <c r="C205" s="128">
        <v>374</v>
      </c>
      <c r="D205" s="128">
        <v>990</v>
      </c>
      <c r="E205" s="127" t="s">
        <v>400</v>
      </c>
      <c r="F205" s="129">
        <v>4000000</v>
      </c>
      <c r="G205" s="130" t="s">
        <v>541</v>
      </c>
    </row>
    <row r="206" spans="1:7" ht="12.75">
      <c r="A206" s="127">
        <v>19930264</v>
      </c>
      <c r="B206" s="127" t="s">
        <v>102</v>
      </c>
      <c r="C206" s="128">
        <v>374</v>
      </c>
      <c r="D206" s="128">
        <v>990</v>
      </c>
      <c r="E206" s="127" t="s">
        <v>400</v>
      </c>
      <c r="F206" s="129">
        <v>27826090</v>
      </c>
      <c r="G206" s="130" t="s">
        <v>541</v>
      </c>
    </row>
    <row r="207" spans="1:7" ht="12.75">
      <c r="A207" s="127">
        <v>19930283</v>
      </c>
      <c r="B207" s="127" t="s">
        <v>103</v>
      </c>
      <c r="C207" s="128">
        <v>380</v>
      </c>
      <c r="D207" s="128">
        <v>990</v>
      </c>
      <c r="E207" s="127" t="s">
        <v>400</v>
      </c>
      <c r="F207" s="129">
        <v>20000000</v>
      </c>
      <c r="G207" s="130" t="s">
        <v>541</v>
      </c>
    </row>
    <row r="208" spans="1:7" ht="12.75">
      <c r="A208" s="127">
        <v>19970070</v>
      </c>
      <c r="B208" s="127" t="s">
        <v>119</v>
      </c>
      <c r="C208" s="128">
        <v>374</v>
      </c>
      <c r="D208" s="128">
        <v>990</v>
      </c>
      <c r="E208" s="127" t="s">
        <v>400</v>
      </c>
      <c r="F208" s="129">
        <v>2000000</v>
      </c>
      <c r="G208" s="130" t="s">
        <v>541</v>
      </c>
    </row>
    <row r="209" spans="1:7" ht="12.75">
      <c r="A209" s="127">
        <v>19990104</v>
      </c>
      <c r="B209" s="127" t="s">
        <v>128</v>
      </c>
      <c r="C209" s="128">
        <v>374</v>
      </c>
      <c r="D209" s="128">
        <v>990</v>
      </c>
      <c r="E209" s="127" t="s">
        <v>400</v>
      </c>
      <c r="F209" s="129">
        <v>5000000</v>
      </c>
      <c r="G209" s="130" t="s">
        <v>541</v>
      </c>
    </row>
    <row r="210" spans="1:7" ht="12.75">
      <c r="A210" s="127">
        <v>20042988</v>
      </c>
      <c r="B210" s="127" t="s">
        <v>168</v>
      </c>
      <c r="C210" s="128">
        <v>374</v>
      </c>
      <c r="D210" s="128">
        <v>990</v>
      </c>
      <c r="E210" s="127" t="s">
        <v>400</v>
      </c>
      <c r="F210" s="129">
        <v>5000000</v>
      </c>
      <c r="G210" s="130" t="s">
        <v>541</v>
      </c>
    </row>
    <row r="211" spans="1:7" ht="12.75">
      <c r="A211" s="127">
        <v>20042993</v>
      </c>
      <c r="B211" s="127" t="s">
        <v>170</v>
      </c>
      <c r="C211" s="128">
        <v>374</v>
      </c>
      <c r="D211" s="128">
        <v>990</v>
      </c>
      <c r="E211" s="127" t="s">
        <v>400</v>
      </c>
      <c r="F211" s="129">
        <v>500000</v>
      </c>
      <c r="G211" s="130" t="s">
        <v>541</v>
      </c>
    </row>
    <row r="212" spans="1:7" ht="12.75">
      <c r="A212" s="127">
        <v>20050187</v>
      </c>
      <c r="B212" s="127" t="s">
        <v>179</v>
      </c>
      <c r="C212" s="128">
        <v>374</v>
      </c>
      <c r="D212" s="128">
        <v>990</v>
      </c>
      <c r="E212" s="127" t="s">
        <v>400</v>
      </c>
      <c r="F212" s="129">
        <v>10000000</v>
      </c>
      <c r="G212" s="130" t="s">
        <v>541</v>
      </c>
    </row>
    <row r="213" spans="1:7" ht="12.75">
      <c r="A213" s="127">
        <v>20050189</v>
      </c>
      <c r="B213" s="127" t="s">
        <v>180</v>
      </c>
      <c r="C213" s="128">
        <v>374</v>
      </c>
      <c r="D213" s="128">
        <v>990</v>
      </c>
      <c r="E213" s="127" t="s">
        <v>400</v>
      </c>
      <c r="F213" s="129">
        <v>500000</v>
      </c>
      <c r="G213" s="130" t="s">
        <v>541</v>
      </c>
    </row>
    <row r="214" spans="1:7" ht="12.75">
      <c r="A214" s="127">
        <v>20060217</v>
      </c>
      <c r="B214" s="127" t="s">
        <v>198</v>
      </c>
      <c r="C214" s="128">
        <v>374</v>
      </c>
      <c r="D214" s="128">
        <v>990</v>
      </c>
      <c r="E214" s="127" t="s">
        <v>400</v>
      </c>
      <c r="F214" s="129">
        <v>2000000</v>
      </c>
      <c r="G214" s="130" t="s">
        <v>541</v>
      </c>
    </row>
    <row r="215" spans="1:7" ht="12.75">
      <c r="A215" s="127">
        <v>20070209</v>
      </c>
      <c r="B215" s="127" t="s">
        <v>214</v>
      </c>
      <c r="C215" s="128">
        <v>374</v>
      </c>
      <c r="D215" s="128">
        <v>990</v>
      </c>
      <c r="E215" s="127" t="s">
        <v>400</v>
      </c>
      <c r="F215" s="129">
        <v>2000000</v>
      </c>
      <c r="G215" s="130" t="s">
        <v>541</v>
      </c>
    </row>
    <row r="216" spans="1:7" ht="12.75">
      <c r="A216" s="127">
        <v>20170022</v>
      </c>
      <c r="B216" s="127" t="s">
        <v>266</v>
      </c>
      <c r="C216" s="128">
        <v>374</v>
      </c>
      <c r="D216" s="128">
        <v>990</v>
      </c>
      <c r="E216" s="127" t="s">
        <v>400</v>
      </c>
      <c r="F216" s="129">
        <v>30000000</v>
      </c>
      <c r="G216" s="130" t="s">
        <v>541</v>
      </c>
    </row>
    <row r="217" spans="1:7" ht="12.75">
      <c r="A217" s="127">
        <v>20182549</v>
      </c>
      <c r="B217" s="127" t="s">
        <v>326</v>
      </c>
      <c r="C217" s="128">
        <v>374</v>
      </c>
      <c r="D217" s="128">
        <v>990</v>
      </c>
      <c r="E217" s="127" t="s">
        <v>400</v>
      </c>
      <c r="F217" s="129">
        <v>5427000</v>
      </c>
      <c r="G217" s="130" t="s">
        <v>541</v>
      </c>
    </row>
    <row r="218" spans="1:7" ht="12.75">
      <c r="A218" s="127">
        <v>20182551</v>
      </c>
      <c r="B218" s="127" t="s">
        <v>328</v>
      </c>
      <c r="C218" s="128">
        <v>374</v>
      </c>
      <c r="D218" s="128">
        <v>990</v>
      </c>
      <c r="E218" s="127" t="s">
        <v>400</v>
      </c>
      <c r="F218" s="129">
        <v>45000000</v>
      </c>
      <c r="G218" s="130" t="s">
        <v>541</v>
      </c>
    </row>
    <row r="219" spans="1:7" ht="12.75">
      <c r="A219" s="127">
        <v>19960156</v>
      </c>
      <c r="B219" s="127" t="s">
        <v>112</v>
      </c>
      <c r="C219" s="128">
        <v>486</v>
      </c>
      <c r="D219" s="128">
        <v>991</v>
      </c>
      <c r="E219" s="127" t="s">
        <v>406</v>
      </c>
      <c r="F219" s="129">
        <v>500000</v>
      </c>
      <c r="G219" s="130" t="s">
        <v>541</v>
      </c>
    </row>
    <row r="220" spans="1:7" ht="12.75">
      <c r="A220" s="127">
        <v>19990185</v>
      </c>
      <c r="B220" s="127" t="s">
        <v>131</v>
      </c>
      <c r="C220" s="128">
        <v>504</v>
      </c>
      <c r="D220" s="128">
        <v>991</v>
      </c>
      <c r="E220" s="127" t="s">
        <v>406</v>
      </c>
      <c r="F220" s="129">
        <v>8000000</v>
      </c>
      <c r="G220" s="130" t="s">
        <v>541</v>
      </c>
    </row>
    <row r="221" spans="1:7" ht="12.75">
      <c r="A221" s="127">
        <v>20000037</v>
      </c>
      <c r="B221" s="127" t="s">
        <v>132</v>
      </c>
      <c r="C221" s="128">
        <v>485</v>
      </c>
      <c r="D221" s="128">
        <v>991</v>
      </c>
      <c r="E221" s="127" t="s">
        <v>406</v>
      </c>
      <c r="F221" s="129">
        <v>500000</v>
      </c>
      <c r="G221" s="130" t="s">
        <v>541</v>
      </c>
    </row>
    <row r="222" spans="1:7" ht="12.75">
      <c r="A222" s="127">
        <v>20000051</v>
      </c>
      <c r="B222" s="127" t="s">
        <v>133</v>
      </c>
      <c r="C222" s="128">
        <v>504</v>
      </c>
      <c r="D222" s="128">
        <v>991</v>
      </c>
      <c r="E222" s="127" t="s">
        <v>406</v>
      </c>
      <c r="F222" s="129">
        <v>4000000</v>
      </c>
      <c r="G222" s="130" t="s">
        <v>541</v>
      </c>
    </row>
    <row r="223" spans="1:7" ht="12.75">
      <c r="A223" s="127">
        <v>20000052</v>
      </c>
      <c r="B223" s="127" t="s">
        <v>134</v>
      </c>
      <c r="C223" s="128">
        <v>507</v>
      </c>
      <c r="D223" s="128">
        <v>991</v>
      </c>
      <c r="E223" s="127" t="s">
        <v>406</v>
      </c>
      <c r="F223" s="129">
        <v>45000000</v>
      </c>
      <c r="G223" s="130" t="s">
        <v>541</v>
      </c>
    </row>
    <row r="224" spans="1:7" ht="12.75">
      <c r="A224" s="127">
        <v>20010307</v>
      </c>
      <c r="B224" s="127" t="s">
        <v>143</v>
      </c>
      <c r="C224" s="128">
        <v>951</v>
      </c>
      <c r="D224" s="128">
        <v>991</v>
      </c>
      <c r="E224" s="127" t="s">
        <v>406</v>
      </c>
      <c r="F224" s="129">
        <v>500000</v>
      </c>
      <c r="G224" s="130" t="s">
        <v>541</v>
      </c>
    </row>
    <row r="225" spans="1:7" ht="12.75">
      <c r="A225" s="127">
        <v>20030601</v>
      </c>
      <c r="B225" s="127" t="s">
        <v>159</v>
      </c>
      <c r="C225" s="128">
        <v>941</v>
      </c>
      <c r="D225" s="128">
        <v>991</v>
      </c>
      <c r="E225" s="127" t="s">
        <v>406</v>
      </c>
      <c r="F225" s="129">
        <v>500000</v>
      </c>
      <c r="G225" s="130" t="s">
        <v>541</v>
      </c>
    </row>
    <row r="226" spans="1:7" ht="12.75">
      <c r="A226" s="127">
        <v>20030630</v>
      </c>
      <c r="B226" s="127" t="s">
        <v>161</v>
      </c>
      <c r="C226" s="128">
        <v>474</v>
      </c>
      <c r="D226" s="128">
        <v>991</v>
      </c>
      <c r="E226" s="127" t="s">
        <v>406</v>
      </c>
      <c r="F226" s="129">
        <v>80000000</v>
      </c>
      <c r="G226" s="130" t="s">
        <v>541</v>
      </c>
    </row>
    <row r="227" spans="1:7" ht="12.75">
      <c r="A227" s="127">
        <v>20042883</v>
      </c>
      <c r="B227" s="127" t="s">
        <v>165</v>
      </c>
      <c r="C227" s="128">
        <v>479</v>
      </c>
      <c r="D227" s="128">
        <v>991</v>
      </c>
      <c r="E227" s="127" t="s">
        <v>406</v>
      </c>
      <c r="F227" s="129">
        <v>3000000</v>
      </c>
      <c r="G227" s="130" t="s">
        <v>541</v>
      </c>
    </row>
    <row r="228" spans="1:7" ht="12.75">
      <c r="A228" s="127">
        <v>20050106</v>
      </c>
      <c r="B228" s="127" t="s">
        <v>177</v>
      </c>
      <c r="C228" s="128">
        <v>501</v>
      </c>
      <c r="D228" s="128">
        <v>991</v>
      </c>
      <c r="E228" s="127" t="s">
        <v>406</v>
      </c>
      <c r="F228" s="129">
        <v>19000000</v>
      </c>
      <c r="G228" s="130" t="s">
        <v>541</v>
      </c>
    </row>
    <row r="229" spans="1:7" ht="12.75">
      <c r="A229" s="127">
        <v>20060080</v>
      </c>
      <c r="B229" s="127" t="s">
        <v>189</v>
      </c>
      <c r="C229" s="128">
        <v>483</v>
      </c>
      <c r="D229" s="128">
        <v>991</v>
      </c>
      <c r="E229" s="127" t="s">
        <v>406</v>
      </c>
      <c r="F229" s="129">
        <v>2000000</v>
      </c>
      <c r="G229" s="130" t="s">
        <v>541</v>
      </c>
    </row>
    <row r="230" spans="1:7" ht="12.75">
      <c r="A230" s="127">
        <v>20070157</v>
      </c>
      <c r="B230" s="127" t="s">
        <v>210</v>
      </c>
      <c r="C230" s="128">
        <v>621</v>
      </c>
      <c r="D230" s="128">
        <v>991</v>
      </c>
      <c r="E230" s="127" t="s">
        <v>406</v>
      </c>
      <c r="F230" s="129">
        <v>2000000</v>
      </c>
      <c r="G230" s="130" t="s">
        <v>541</v>
      </c>
    </row>
    <row r="231" spans="1:7" ht="12.75">
      <c r="A231" s="127">
        <v>20080048</v>
      </c>
      <c r="B231" s="127" t="s">
        <v>217</v>
      </c>
      <c r="C231" s="128">
        <v>1577</v>
      </c>
      <c r="D231" s="128">
        <v>991</v>
      </c>
      <c r="E231" s="127" t="s">
        <v>406</v>
      </c>
      <c r="F231" s="129">
        <v>500000</v>
      </c>
      <c r="G231" s="130" t="s">
        <v>541</v>
      </c>
    </row>
    <row r="232" spans="1:7" ht="12.75">
      <c r="A232" s="127">
        <v>20080088</v>
      </c>
      <c r="B232" s="127" t="s">
        <v>223</v>
      </c>
      <c r="C232" s="128">
        <v>477</v>
      </c>
      <c r="D232" s="128">
        <v>991</v>
      </c>
      <c r="E232" s="127" t="s">
        <v>406</v>
      </c>
      <c r="F232" s="129">
        <v>2000000</v>
      </c>
      <c r="G232" s="130" t="s">
        <v>541</v>
      </c>
    </row>
    <row r="233" spans="1:7" ht="12.75">
      <c r="A233" s="127">
        <v>20080093</v>
      </c>
      <c r="B233" s="127" t="s">
        <v>224</v>
      </c>
      <c r="C233" s="128">
        <v>474</v>
      </c>
      <c r="D233" s="128">
        <v>991</v>
      </c>
      <c r="E233" s="127" t="s">
        <v>406</v>
      </c>
      <c r="F233" s="129">
        <v>2500000</v>
      </c>
      <c r="G233" s="130" t="s">
        <v>541</v>
      </c>
    </row>
    <row r="234" spans="1:7" ht="12.75">
      <c r="A234" s="127">
        <v>20162356</v>
      </c>
      <c r="B234" s="127" t="s">
        <v>265</v>
      </c>
      <c r="C234" s="128">
        <v>506</v>
      </c>
      <c r="D234" s="128">
        <v>991</v>
      </c>
      <c r="E234" s="127" t="s">
        <v>406</v>
      </c>
      <c r="F234" s="129">
        <v>4500000</v>
      </c>
      <c r="G234" s="130" t="s">
        <v>541</v>
      </c>
    </row>
    <row r="235" spans="1:7" ht="12.75">
      <c r="A235" s="127">
        <v>20182414</v>
      </c>
      <c r="B235" s="127" t="s">
        <v>315</v>
      </c>
      <c r="C235" s="128">
        <v>946</v>
      </c>
      <c r="D235" s="128">
        <v>991</v>
      </c>
      <c r="E235" s="127" t="s">
        <v>406</v>
      </c>
      <c r="F235" s="129">
        <v>25000000</v>
      </c>
      <c r="G235" s="130" t="s">
        <v>541</v>
      </c>
    </row>
    <row r="236" spans="1:7" ht="12.75">
      <c r="A236" s="127">
        <v>20182415</v>
      </c>
      <c r="B236" s="127" t="s">
        <v>316</v>
      </c>
      <c r="C236" s="128">
        <v>485</v>
      </c>
      <c r="D236" s="128">
        <v>991</v>
      </c>
      <c r="E236" s="127" t="s">
        <v>406</v>
      </c>
      <c r="F236" s="129">
        <v>58000000</v>
      </c>
      <c r="G236" s="130" t="s">
        <v>541</v>
      </c>
    </row>
    <row r="237" spans="1:7" ht="12.75">
      <c r="A237" s="127">
        <v>20190133</v>
      </c>
      <c r="B237" s="127" t="s">
        <v>356</v>
      </c>
      <c r="C237" s="128">
        <v>477</v>
      </c>
      <c r="D237" s="128">
        <v>991</v>
      </c>
      <c r="E237" s="127" t="s">
        <v>406</v>
      </c>
      <c r="F237" s="129">
        <v>1000000</v>
      </c>
      <c r="G237" s="130" t="s">
        <v>541</v>
      </c>
    </row>
    <row r="238" spans="1:7" ht="12.75">
      <c r="A238" s="127">
        <v>20190134</v>
      </c>
      <c r="B238" s="127" t="s">
        <v>357</v>
      </c>
      <c r="C238" s="128">
        <v>477</v>
      </c>
      <c r="D238" s="128">
        <v>991</v>
      </c>
      <c r="E238" s="127" t="s">
        <v>406</v>
      </c>
      <c r="F238" s="129">
        <v>500000</v>
      </c>
      <c r="G238" s="130" t="s">
        <v>541</v>
      </c>
    </row>
    <row r="239" spans="1:7" ht="12.75">
      <c r="A239" s="127">
        <v>20190135</v>
      </c>
      <c r="B239" s="127" t="s">
        <v>358</v>
      </c>
      <c r="C239" s="128">
        <v>477</v>
      </c>
      <c r="D239" s="128">
        <v>991</v>
      </c>
      <c r="E239" s="127" t="s">
        <v>406</v>
      </c>
      <c r="F239" s="129">
        <v>500000</v>
      </c>
      <c r="G239" s="130" t="s">
        <v>541</v>
      </c>
    </row>
    <row r="240" spans="1:7" ht="12.75">
      <c r="A240" s="127">
        <v>20190159</v>
      </c>
      <c r="B240" s="127" t="s">
        <v>369</v>
      </c>
      <c r="C240" s="128">
        <v>487</v>
      </c>
      <c r="D240" s="128">
        <v>991</v>
      </c>
      <c r="E240" s="127" t="s">
        <v>406</v>
      </c>
      <c r="F240" s="129">
        <v>13000000</v>
      </c>
      <c r="G240" s="130" t="s">
        <v>541</v>
      </c>
    </row>
    <row r="241" spans="1:7" ht="12.75">
      <c r="A241" s="127">
        <v>20190163</v>
      </c>
      <c r="B241" s="127" t="s">
        <v>373</v>
      </c>
      <c r="C241" s="128">
        <v>621</v>
      </c>
      <c r="D241" s="128">
        <v>991</v>
      </c>
      <c r="E241" s="127" t="s">
        <v>406</v>
      </c>
      <c r="F241" s="129">
        <v>4500000</v>
      </c>
      <c r="G241" s="130" t="s">
        <v>541</v>
      </c>
    </row>
    <row r="242" spans="1:7" ht="12.75">
      <c r="A242" s="127">
        <v>19940098</v>
      </c>
      <c r="B242" s="127" t="s">
        <v>104</v>
      </c>
      <c r="C242" s="128">
        <v>447</v>
      </c>
      <c r="D242" s="128">
        <v>992</v>
      </c>
      <c r="E242" s="127" t="s">
        <v>402</v>
      </c>
      <c r="F242" s="129">
        <v>30000000</v>
      </c>
      <c r="G242" s="130" t="s">
        <v>541</v>
      </c>
    </row>
    <row r="243" spans="1:7" ht="12.75">
      <c r="A243" s="127">
        <v>19990130</v>
      </c>
      <c r="B243" s="127" t="s">
        <v>129</v>
      </c>
      <c r="C243" s="128">
        <v>449</v>
      </c>
      <c r="D243" s="128">
        <v>992</v>
      </c>
      <c r="E243" s="127" t="s">
        <v>402</v>
      </c>
      <c r="F243" s="129">
        <v>2000000</v>
      </c>
      <c r="G243" s="130" t="s">
        <v>541</v>
      </c>
    </row>
    <row r="244" spans="1:7" ht="12.75">
      <c r="A244" s="127">
        <v>20030407</v>
      </c>
      <c r="B244" s="127" t="s">
        <v>155</v>
      </c>
      <c r="C244" s="128">
        <v>447</v>
      </c>
      <c r="D244" s="128">
        <v>992</v>
      </c>
      <c r="E244" s="127" t="s">
        <v>402</v>
      </c>
      <c r="F244" s="129">
        <v>600000</v>
      </c>
      <c r="G244" s="130" t="s">
        <v>541</v>
      </c>
    </row>
    <row r="245" spans="1:7" ht="12.75">
      <c r="A245" s="127">
        <v>20030672</v>
      </c>
      <c r="B245" s="127" t="s">
        <v>163</v>
      </c>
      <c r="C245" s="128">
        <v>447</v>
      </c>
      <c r="D245" s="128">
        <v>992</v>
      </c>
      <c r="E245" s="127" t="s">
        <v>402</v>
      </c>
      <c r="F245" s="129">
        <v>2500000</v>
      </c>
      <c r="G245" s="130" t="s">
        <v>541</v>
      </c>
    </row>
    <row r="246" spans="1:7" ht="12.75">
      <c r="A246" s="127">
        <v>20050064</v>
      </c>
      <c r="B246" s="127" t="s">
        <v>174</v>
      </c>
      <c r="C246" s="128">
        <v>447</v>
      </c>
      <c r="D246" s="128">
        <v>992</v>
      </c>
      <c r="E246" s="127" t="s">
        <v>402</v>
      </c>
      <c r="F246" s="129">
        <v>2000000</v>
      </c>
      <c r="G246" s="130" t="s">
        <v>541</v>
      </c>
    </row>
    <row r="247" spans="1:7" ht="12.75">
      <c r="A247" s="127">
        <v>20050088</v>
      </c>
      <c r="B247" s="127" t="s">
        <v>175</v>
      </c>
      <c r="C247" s="128">
        <v>459</v>
      </c>
      <c r="D247" s="128">
        <v>992</v>
      </c>
      <c r="E247" s="127" t="s">
        <v>402</v>
      </c>
      <c r="F247" s="129">
        <v>4000000</v>
      </c>
      <c r="G247" s="130" t="s">
        <v>541</v>
      </c>
    </row>
    <row r="248" spans="1:7" ht="12.75">
      <c r="A248" s="127">
        <v>20050105</v>
      </c>
      <c r="B248" s="127" t="s">
        <v>176</v>
      </c>
      <c r="C248" s="128">
        <v>447</v>
      </c>
      <c r="D248" s="128">
        <v>992</v>
      </c>
      <c r="E248" s="127" t="s">
        <v>402</v>
      </c>
      <c r="F248" s="129">
        <v>1000000</v>
      </c>
      <c r="G248" s="130" t="s">
        <v>541</v>
      </c>
    </row>
    <row r="249" spans="1:7" ht="12.75">
      <c r="A249" s="127">
        <v>20050248</v>
      </c>
      <c r="B249" s="127" t="s">
        <v>183</v>
      </c>
      <c r="C249" s="128">
        <v>453</v>
      </c>
      <c r="D249" s="128">
        <v>992</v>
      </c>
      <c r="E249" s="127" t="s">
        <v>402</v>
      </c>
      <c r="F249" s="129">
        <v>10000000</v>
      </c>
      <c r="G249" s="130" t="s">
        <v>541</v>
      </c>
    </row>
    <row r="250" spans="1:7" ht="12.75">
      <c r="A250" s="127">
        <v>20050250</v>
      </c>
      <c r="B250" s="127" t="s">
        <v>184</v>
      </c>
      <c r="C250" s="128">
        <v>459</v>
      </c>
      <c r="D250" s="128">
        <v>992</v>
      </c>
      <c r="E250" s="127" t="s">
        <v>402</v>
      </c>
      <c r="F250" s="129">
        <v>500000</v>
      </c>
      <c r="G250" s="130" t="s">
        <v>541</v>
      </c>
    </row>
    <row r="251" spans="1:7" ht="12.75">
      <c r="A251" s="127">
        <v>20060075</v>
      </c>
      <c r="B251" s="127" t="s">
        <v>188</v>
      </c>
      <c r="C251" s="128">
        <v>458</v>
      </c>
      <c r="D251" s="128">
        <v>992</v>
      </c>
      <c r="E251" s="127" t="s">
        <v>402</v>
      </c>
      <c r="F251" s="129">
        <v>28000000</v>
      </c>
      <c r="G251" s="130" t="s">
        <v>541</v>
      </c>
    </row>
    <row r="252" spans="1:7" ht="12.75">
      <c r="A252" s="127">
        <v>20060178</v>
      </c>
      <c r="B252" s="127" t="s">
        <v>197</v>
      </c>
      <c r="C252" s="128">
        <v>447</v>
      </c>
      <c r="D252" s="128">
        <v>992</v>
      </c>
      <c r="E252" s="127" t="s">
        <v>402</v>
      </c>
      <c r="F252" s="129">
        <v>10000000</v>
      </c>
      <c r="G252" s="130" t="s">
        <v>541</v>
      </c>
    </row>
    <row r="253" spans="1:7" ht="12.75">
      <c r="A253" s="127">
        <v>20070153</v>
      </c>
      <c r="B253" s="127" t="s">
        <v>208</v>
      </c>
      <c r="C253" s="128">
        <v>460</v>
      </c>
      <c r="D253" s="128">
        <v>992</v>
      </c>
      <c r="E253" s="127" t="s">
        <v>402</v>
      </c>
      <c r="F253" s="129">
        <v>500000</v>
      </c>
      <c r="G253" s="130" t="s">
        <v>541</v>
      </c>
    </row>
    <row r="254" spans="1:7" ht="12.75">
      <c r="A254" s="127">
        <v>20070156</v>
      </c>
      <c r="B254" s="127" t="s">
        <v>209</v>
      </c>
      <c r="C254" s="128">
        <v>457</v>
      </c>
      <c r="D254" s="128">
        <v>992</v>
      </c>
      <c r="E254" s="127" t="s">
        <v>402</v>
      </c>
      <c r="F254" s="129">
        <v>30000000</v>
      </c>
      <c r="G254" s="130" t="s">
        <v>541</v>
      </c>
    </row>
    <row r="255" spans="1:7" ht="12.75">
      <c r="A255" s="127">
        <v>20080136</v>
      </c>
      <c r="B255" s="127" t="s">
        <v>225</v>
      </c>
      <c r="C255" s="128">
        <v>448</v>
      </c>
      <c r="D255" s="128">
        <v>992</v>
      </c>
      <c r="E255" s="127" t="s">
        <v>402</v>
      </c>
      <c r="F255" s="129">
        <v>3500000</v>
      </c>
      <c r="G255" s="130" t="s">
        <v>541</v>
      </c>
    </row>
    <row r="256" spans="1:7" ht="12.75">
      <c r="A256" s="127">
        <v>20110054</v>
      </c>
      <c r="B256" s="127" t="s">
        <v>235</v>
      </c>
      <c r="C256" s="128">
        <v>447</v>
      </c>
      <c r="D256" s="128">
        <v>992</v>
      </c>
      <c r="E256" s="127" t="s">
        <v>402</v>
      </c>
      <c r="F256" s="129">
        <v>500000</v>
      </c>
      <c r="G256" s="130" t="s">
        <v>541</v>
      </c>
    </row>
    <row r="257" spans="1:7" ht="12.75">
      <c r="A257" s="127">
        <v>20150039</v>
      </c>
      <c r="B257" s="127" t="s">
        <v>259</v>
      </c>
      <c r="C257" s="128">
        <v>466</v>
      </c>
      <c r="D257" s="128">
        <v>992</v>
      </c>
      <c r="E257" s="127" t="s">
        <v>402</v>
      </c>
      <c r="F257" s="129">
        <v>2000000</v>
      </c>
      <c r="G257" s="130" t="s">
        <v>541</v>
      </c>
    </row>
    <row r="258" spans="1:7" ht="12.75">
      <c r="A258" s="127">
        <v>20182404</v>
      </c>
      <c r="B258" s="127" t="s">
        <v>311</v>
      </c>
      <c r="C258" s="128">
        <v>457</v>
      </c>
      <c r="D258" s="128">
        <v>992</v>
      </c>
      <c r="E258" s="127" t="s">
        <v>402</v>
      </c>
      <c r="F258" s="129">
        <v>150000</v>
      </c>
      <c r="G258" s="130" t="s">
        <v>541</v>
      </c>
    </row>
    <row r="259" spans="1:7" ht="12.75">
      <c r="A259" s="127">
        <v>20182409</v>
      </c>
      <c r="B259" s="127" t="s">
        <v>312</v>
      </c>
      <c r="C259" s="128">
        <v>457</v>
      </c>
      <c r="D259" s="128">
        <v>992</v>
      </c>
      <c r="E259" s="127" t="s">
        <v>402</v>
      </c>
      <c r="F259" s="129">
        <v>8500000</v>
      </c>
      <c r="G259" s="130" t="s">
        <v>541</v>
      </c>
    </row>
    <row r="260" spans="1:7" ht="12.75">
      <c r="A260" s="127">
        <v>20182410</v>
      </c>
      <c r="B260" s="127" t="s">
        <v>313</v>
      </c>
      <c r="C260" s="128">
        <v>459</v>
      </c>
      <c r="D260" s="128">
        <v>992</v>
      </c>
      <c r="E260" s="127" t="s">
        <v>402</v>
      </c>
      <c r="F260" s="129">
        <v>1500000</v>
      </c>
      <c r="G260" s="130" t="s">
        <v>541</v>
      </c>
    </row>
    <row r="261" spans="1:7" ht="12.75">
      <c r="A261" s="127">
        <v>20182411</v>
      </c>
      <c r="B261" s="127" t="s">
        <v>314</v>
      </c>
      <c r="C261" s="128">
        <v>447</v>
      </c>
      <c r="D261" s="128">
        <v>992</v>
      </c>
      <c r="E261" s="127" t="s">
        <v>402</v>
      </c>
      <c r="F261" s="129">
        <v>40000000</v>
      </c>
      <c r="G261" s="130" t="s">
        <v>541</v>
      </c>
    </row>
    <row r="262" spans="1:7" ht="12.75">
      <c r="A262" s="127">
        <v>20182418</v>
      </c>
      <c r="B262" s="127" t="s">
        <v>317</v>
      </c>
      <c r="C262" s="128">
        <v>447</v>
      </c>
      <c r="D262" s="128">
        <v>992</v>
      </c>
      <c r="E262" s="127" t="s">
        <v>402</v>
      </c>
      <c r="F262" s="129">
        <v>2300000</v>
      </c>
      <c r="G262" s="130" t="s">
        <v>541</v>
      </c>
    </row>
    <row r="263" spans="1:7" ht="12.75">
      <c r="A263" s="127">
        <v>20182425</v>
      </c>
      <c r="B263" s="127" t="s">
        <v>318</v>
      </c>
      <c r="C263" s="128">
        <v>447</v>
      </c>
      <c r="D263" s="128">
        <v>992</v>
      </c>
      <c r="E263" s="127" t="s">
        <v>402</v>
      </c>
      <c r="F263" s="129">
        <v>10000000</v>
      </c>
      <c r="G263" s="130" t="s">
        <v>541</v>
      </c>
    </row>
    <row r="264" spans="1:7" ht="12.75">
      <c r="A264" s="127">
        <v>20182431</v>
      </c>
      <c r="B264" s="127" t="s">
        <v>319</v>
      </c>
      <c r="C264" s="128">
        <v>457</v>
      </c>
      <c r="D264" s="128">
        <v>992</v>
      </c>
      <c r="E264" s="127" t="s">
        <v>402</v>
      </c>
      <c r="F264" s="129">
        <v>5000000</v>
      </c>
      <c r="G264" s="130" t="s">
        <v>541</v>
      </c>
    </row>
    <row r="265" spans="1:7" ht="12.75">
      <c r="A265" s="127">
        <v>20190104</v>
      </c>
      <c r="B265" s="127" t="s">
        <v>352</v>
      </c>
      <c r="C265" s="128">
        <v>415</v>
      </c>
      <c r="D265" s="128">
        <v>992</v>
      </c>
      <c r="E265" s="127" t="s">
        <v>402</v>
      </c>
      <c r="F265" s="129">
        <v>2500000</v>
      </c>
      <c r="G265" s="130" t="s">
        <v>541</v>
      </c>
    </row>
    <row r="266" spans="1:7" ht="12.75">
      <c r="A266" s="127">
        <v>19930232</v>
      </c>
      <c r="B266" s="127" t="s">
        <v>96</v>
      </c>
      <c r="C266" s="128">
        <v>372</v>
      </c>
      <c r="D266" s="128">
        <v>993</v>
      </c>
      <c r="E266" s="127" t="s">
        <v>399</v>
      </c>
      <c r="F266" s="129">
        <v>150000</v>
      </c>
      <c r="G266" s="130" t="s">
        <v>541</v>
      </c>
    </row>
    <row r="267" spans="1:7" ht="12.75">
      <c r="A267" s="127">
        <v>19940149</v>
      </c>
      <c r="B267" s="127" t="s">
        <v>106</v>
      </c>
      <c r="C267" s="128">
        <v>369</v>
      </c>
      <c r="D267" s="128">
        <v>993</v>
      </c>
      <c r="E267" s="127" t="s">
        <v>399</v>
      </c>
      <c r="F267" s="129">
        <v>3000000</v>
      </c>
      <c r="G267" s="130" t="s">
        <v>541</v>
      </c>
    </row>
    <row r="268" spans="1:7" ht="12.75">
      <c r="A268" s="127">
        <v>19940195</v>
      </c>
      <c r="B268" s="127" t="s">
        <v>107</v>
      </c>
      <c r="C268" s="128">
        <v>426</v>
      </c>
      <c r="D268" s="128">
        <v>993</v>
      </c>
      <c r="E268" s="127" t="s">
        <v>399</v>
      </c>
      <c r="F268" s="129">
        <v>350000</v>
      </c>
      <c r="G268" s="130" t="s">
        <v>541</v>
      </c>
    </row>
    <row r="269" spans="1:7" ht="12.75">
      <c r="A269" s="127">
        <v>19940376</v>
      </c>
      <c r="B269" s="127" t="s">
        <v>110</v>
      </c>
      <c r="C269" s="128">
        <v>426</v>
      </c>
      <c r="D269" s="128">
        <v>993</v>
      </c>
      <c r="E269" s="127" t="s">
        <v>399</v>
      </c>
      <c r="F269" s="129">
        <v>2000000</v>
      </c>
      <c r="G269" s="130" t="s">
        <v>541</v>
      </c>
    </row>
    <row r="270" spans="1:7" ht="12.75">
      <c r="A270" s="127">
        <v>20000141</v>
      </c>
      <c r="B270" s="127" t="s">
        <v>135</v>
      </c>
      <c r="C270" s="128">
        <v>85</v>
      </c>
      <c r="D270" s="128">
        <v>993</v>
      </c>
      <c r="E270" s="127" t="s">
        <v>399</v>
      </c>
      <c r="F270" s="129">
        <v>1000000</v>
      </c>
      <c r="G270" s="130" t="s">
        <v>541</v>
      </c>
    </row>
    <row r="271" spans="1:7" ht="12.75">
      <c r="A271" s="127">
        <v>20050156</v>
      </c>
      <c r="B271" s="127" t="s">
        <v>178</v>
      </c>
      <c r="C271" s="128">
        <v>808</v>
      </c>
      <c r="D271" s="128">
        <v>993</v>
      </c>
      <c r="E271" s="127" t="s">
        <v>399</v>
      </c>
      <c r="F271" s="129">
        <v>2000000</v>
      </c>
      <c r="G271" s="130" t="s">
        <v>541</v>
      </c>
    </row>
    <row r="272" spans="1:7" ht="12.75">
      <c r="A272" s="127">
        <v>20070132</v>
      </c>
      <c r="B272" s="127" t="s">
        <v>203</v>
      </c>
      <c r="C272" s="128">
        <v>427</v>
      </c>
      <c r="D272" s="128">
        <v>993</v>
      </c>
      <c r="E272" s="127" t="s">
        <v>399</v>
      </c>
      <c r="F272" s="129">
        <v>2000000</v>
      </c>
      <c r="G272" s="130" t="s">
        <v>541</v>
      </c>
    </row>
    <row r="273" spans="1:7" ht="12.75">
      <c r="A273" s="127">
        <v>20070201</v>
      </c>
      <c r="B273" s="127" t="s">
        <v>213</v>
      </c>
      <c r="C273" s="128">
        <v>698</v>
      </c>
      <c r="D273" s="128">
        <v>993</v>
      </c>
      <c r="E273" s="127" t="s">
        <v>399</v>
      </c>
      <c r="F273" s="129">
        <v>2000000</v>
      </c>
      <c r="G273" s="130" t="s">
        <v>541</v>
      </c>
    </row>
    <row r="274" spans="1:7" ht="12.75">
      <c r="A274" s="127">
        <v>20090062</v>
      </c>
      <c r="B274" s="127" t="s">
        <v>229</v>
      </c>
      <c r="C274" s="128">
        <v>170</v>
      </c>
      <c r="D274" s="128">
        <v>993</v>
      </c>
      <c r="E274" s="127" t="s">
        <v>399</v>
      </c>
      <c r="F274" s="129">
        <v>3800000</v>
      </c>
      <c r="G274" s="130" t="s">
        <v>541</v>
      </c>
    </row>
    <row r="275" spans="1:7" ht="12.75">
      <c r="A275" s="127">
        <v>20120079</v>
      </c>
      <c r="B275" s="127" t="s">
        <v>249</v>
      </c>
      <c r="C275" s="128">
        <v>22</v>
      </c>
      <c r="D275" s="128">
        <v>993</v>
      </c>
      <c r="E275" s="127" t="s">
        <v>399</v>
      </c>
      <c r="F275" s="129">
        <v>400000</v>
      </c>
      <c r="G275" s="130" t="s">
        <v>541</v>
      </c>
    </row>
    <row r="276" spans="1:7" ht="12.75">
      <c r="A276" s="127">
        <v>20120080</v>
      </c>
      <c r="B276" s="127" t="s">
        <v>250</v>
      </c>
      <c r="C276" s="128">
        <v>1498</v>
      </c>
      <c r="D276" s="128">
        <v>993</v>
      </c>
      <c r="E276" s="127" t="s">
        <v>399</v>
      </c>
      <c r="F276" s="129">
        <v>350000</v>
      </c>
      <c r="G276" s="130" t="s">
        <v>541</v>
      </c>
    </row>
    <row r="277" spans="1:7" ht="12.75">
      <c r="A277" s="127">
        <v>20150047</v>
      </c>
      <c r="B277" s="127" t="s">
        <v>260</v>
      </c>
      <c r="C277" s="128">
        <v>103</v>
      </c>
      <c r="D277" s="128">
        <v>993</v>
      </c>
      <c r="E277" s="127" t="s">
        <v>399</v>
      </c>
      <c r="F277" s="129">
        <v>3500000</v>
      </c>
      <c r="G277" s="130" t="s">
        <v>541</v>
      </c>
    </row>
    <row r="278" spans="1:7" ht="12.75">
      <c r="A278" s="127">
        <v>20170131</v>
      </c>
      <c r="B278" s="127" t="s">
        <v>292</v>
      </c>
      <c r="C278" s="128">
        <v>1624</v>
      </c>
      <c r="D278" s="128">
        <v>993</v>
      </c>
      <c r="E278" s="127" t="s">
        <v>399</v>
      </c>
      <c r="F278" s="129">
        <v>300000</v>
      </c>
      <c r="G278" s="130" t="s">
        <v>541</v>
      </c>
    </row>
    <row r="279" spans="1:7" ht="12.75">
      <c r="A279" s="127">
        <v>20170144</v>
      </c>
      <c r="B279" s="127" t="s">
        <v>298</v>
      </c>
      <c r="C279" s="128">
        <v>1679</v>
      </c>
      <c r="D279" s="128">
        <v>993</v>
      </c>
      <c r="E279" s="127" t="s">
        <v>399</v>
      </c>
      <c r="F279" s="129">
        <v>2000000</v>
      </c>
      <c r="G279" s="130" t="s">
        <v>541</v>
      </c>
    </row>
    <row r="280" spans="1:7" ht="12.75">
      <c r="A280" s="127">
        <v>20170146</v>
      </c>
      <c r="B280" s="127" t="s">
        <v>300</v>
      </c>
      <c r="C280" s="128">
        <v>1679</v>
      </c>
      <c r="D280" s="128">
        <v>993</v>
      </c>
      <c r="E280" s="127" t="s">
        <v>399</v>
      </c>
      <c r="F280" s="129">
        <v>1500000</v>
      </c>
      <c r="G280" s="130" t="s">
        <v>541</v>
      </c>
    </row>
    <row r="281" spans="1:7" ht="12.75">
      <c r="A281" s="127">
        <v>20170147</v>
      </c>
      <c r="B281" s="127" t="s">
        <v>301</v>
      </c>
      <c r="C281" s="128">
        <v>651</v>
      </c>
      <c r="D281" s="128">
        <v>993</v>
      </c>
      <c r="E281" s="127" t="s">
        <v>399</v>
      </c>
      <c r="F281" s="129">
        <v>60000</v>
      </c>
      <c r="G281" s="130" t="s">
        <v>541</v>
      </c>
    </row>
    <row r="282" spans="1:7" ht="12.75">
      <c r="A282" s="127">
        <v>20170150</v>
      </c>
      <c r="B282" s="127" t="s">
        <v>302</v>
      </c>
      <c r="C282" s="128">
        <v>651</v>
      </c>
      <c r="D282" s="128">
        <v>993</v>
      </c>
      <c r="E282" s="127" t="s">
        <v>399</v>
      </c>
      <c r="F282" s="129">
        <v>500000</v>
      </c>
      <c r="G282" s="130" t="s">
        <v>541</v>
      </c>
    </row>
    <row r="283" spans="1:7" ht="12.75">
      <c r="A283" s="127">
        <v>20170152</v>
      </c>
      <c r="B283" s="127" t="s">
        <v>303</v>
      </c>
      <c r="C283" s="128">
        <v>651</v>
      </c>
      <c r="D283" s="128">
        <v>993</v>
      </c>
      <c r="E283" s="127" t="s">
        <v>399</v>
      </c>
      <c r="F283" s="129">
        <v>500000</v>
      </c>
      <c r="G283" s="130" t="s">
        <v>541</v>
      </c>
    </row>
    <row r="284" spans="1:7" ht="12.75">
      <c r="A284" s="127">
        <v>20170154</v>
      </c>
      <c r="B284" s="127" t="s">
        <v>305</v>
      </c>
      <c r="C284" s="128">
        <v>99</v>
      </c>
      <c r="D284" s="128">
        <v>993</v>
      </c>
      <c r="E284" s="127" t="s">
        <v>399</v>
      </c>
      <c r="F284" s="129">
        <v>2500000</v>
      </c>
      <c r="G284" s="130" t="s">
        <v>541</v>
      </c>
    </row>
    <row r="285" spans="1:7" ht="12.75">
      <c r="A285" s="127">
        <v>20170163</v>
      </c>
      <c r="B285" s="127" t="s">
        <v>307</v>
      </c>
      <c r="C285" s="128">
        <v>651</v>
      </c>
      <c r="D285" s="128">
        <v>993</v>
      </c>
      <c r="E285" s="127" t="s">
        <v>399</v>
      </c>
      <c r="F285" s="129">
        <v>500000</v>
      </c>
      <c r="G285" s="130" t="s">
        <v>541</v>
      </c>
    </row>
    <row r="286" spans="1:7" ht="12.75">
      <c r="A286" s="127">
        <v>20182438</v>
      </c>
      <c r="B286" s="127" t="s">
        <v>320</v>
      </c>
      <c r="C286" s="128">
        <v>1572</v>
      </c>
      <c r="D286" s="128">
        <v>993</v>
      </c>
      <c r="E286" s="127" t="s">
        <v>399</v>
      </c>
      <c r="F286" s="129">
        <v>300000</v>
      </c>
      <c r="G286" s="130" t="s">
        <v>541</v>
      </c>
    </row>
    <row r="287" spans="1:7" ht="12.75">
      <c r="A287" s="127">
        <v>20182439</v>
      </c>
      <c r="B287" s="127" t="s">
        <v>321</v>
      </c>
      <c r="C287" s="128">
        <v>1572</v>
      </c>
      <c r="D287" s="128">
        <v>993</v>
      </c>
      <c r="E287" s="127" t="s">
        <v>399</v>
      </c>
      <c r="F287" s="129">
        <v>300000</v>
      </c>
      <c r="G287" s="130" t="s">
        <v>541</v>
      </c>
    </row>
    <row r="288" spans="1:7" ht="12.75">
      <c r="A288" s="127">
        <v>20182534</v>
      </c>
      <c r="B288" s="127" t="s">
        <v>325</v>
      </c>
      <c r="C288" s="128">
        <v>170</v>
      </c>
      <c r="D288" s="128">
        <v>993</v>
      </c>
      <c r="E288" s="127" t="s">
        <v>399</v>
      </c>
      <c r="F288" s="129">
        <v>174000</v>
      </c>
      <c r="G288" s="130" t="s">
        <v>541</v>
      </c>
    </row>
    <row r="289" spans="1:7" ht="12.75">
      <c r="A289" s="127">
        <v>20182550</v>
      </c>
      <c r="B289" s="127" t="s">
        <v>327</v>
      </c>
      <c r="C289" s="128">
        <v>369</v>
      </c>
      <c r="D289" s="128">
        <v>993</v>
      </c>
      <c r="E289" s="127" t="s">
        <v>399</v>
      </c>
      <c r="F289" s="129">
        <v>10942700</v>
      </c>
      <c r="G289" s="130" t="s">
        <v>541</v>
      </c>
    </row>
    <row r="290" spans="1:7" ht="12.75">
      <c r="A290" s="127">
        <v>20190106</v>
      </c>
      <c r="B290" s="127" t="s">
        <v>353</v>
      </c>
      <c r="C290" s="128">
        <v>427</v>
      </c>
      <c r="D290" s="128">
        <v>993</v>
      </c>
      <c r="E290" s="127" t="s">
        <v>399</v>
      </c>
      <c r="F290" s="129">
        <v>1000000</v>
      </c>
      <c r="G290" s="130" t="s">
        <v>541</v>
      </c>
    </row>
    <row r="291" spans="1:7" ht="12.75">
      <c r="A291" s="127">
        <v>20190125</v>
      </c>
      <c r="B291" s="127" t="s">
        <v>354</v>
      </c>
      <c r="C291" s="128">
        <v>170</v>
      </c>
      <c r="D291" s="128">
        <v>993</v>
      </c>
      <c r="E291" s="127" t="s">
        <v>399</v>
      </c>
      <c r="F291" s="129">
        <v>200000</v>
      </c>
      <c r="G291" s="130" t="s">
        <v>541</v>
      </c>
    </row>
    <row r="292" spans="1:7" ht="12.75">
      <c r="A292" s="127">
        <v>19930187</v>
      </c>
      <c r="B292" s="127" t="s">
        <v>95</v>
      </c>
      <c r="C292" s="128">
        <v>615</v>
      </c>
      <c r="D292" s="128">
        <v>994</v>
      </c>
      <c r="E292" s="127" t="s">
        <v>398</v>
      </c>
      <c r="F292" s="129">
        <v>3535000</v>
      </c>
      <c r="G292" s="130" t="s">
        <v>541</v>
      </c>
    </row>
    <row r="293" spans="1:7" ht="12.75">
      <c r="A293" s="127">
        <v>20130051</v>
      </c>
      <c r="B293" s="127" t="s">
        <v>251</v>
      </c>
      <c r="C293" s="128">
        <v>1099</v>
      </c>
      <c r="D293" s="128">
        <v>994</v>
      </c>
      <c r="E293" s="127" t="s">
        <v>398</v>
      </c>
      <c r="F293" s="129">
        <v>500000</v>
      </c>
      <c r="G293" s="130" t="s">
        <v>541</v>
      </c>
    </row>
    <row r="294" spans="1:7" ht="12.75">
      <c r="A294" s="127">
        <v>20140011</v>
      </c>
      <c r="B294" s="127" t="s">
        <v>257</v>
      </c>
      <c r="C294" s="128">
        <v>1519</v>
      </c>
      <c r="D294" s="128">
        <v>994</v>
      </c>
      <c r="E294" s="127" t="s">
        <v>398</v>
      </c>
      <c r="F294" s="129">
        <v>3000000</v>
      </c>
      <c r="G294" s="130" t="s">
        <v>541</v>
      </c>
    </row>
    <row r="295" spans="1:7" ht="12.75">
      <c r="A295" s="127">
        <v>20170045</v>
      </c>
      <c r="B295" s="127" t="s">
        <v>268</v>
      </c>
      <c r="C295" s="128">
        <v>374</v>
      </c>
      <c r="D295" s="128">
        <v>994</v>
      </c>
      <c r="E295" s="127" t="s">
        <v>398</v>
      </c>
      <c r="F295" s="129">
        <v>1000000</v>
      </c>
      <c r="G295" s="130" t="s">
        <v>541</v>
      </c>
    </row>
    <row r="296" spans="1:7" ht="12.75">
      <c r="A296" s="127">
        <v>20170145</v>
      </c>
      <c r="B296" s="127" t="s">
        <v>299</v>
      </c>
      <c r="C296" s="128">
        <v>1572</v>
      </c>
      <c r="D296" s="128">
        <v>994</v>
      </c>
      <c r="E296" s="127" t="s">
        <v>398</v>
      </c>
      <c r="F296" s="129">
        <v>18500000</v>
      </c>
      <c r="G296" s="130" t="s">
        <v>541</v>
      </c>
    </row>
    <row r="297" spans="1:7" ht="12.75">
      <c r="A297" s="127">
        <v>20170162</v>
      </c>
      <c r="B297" s="127" t="s">
        <v>306</v>
      </c>
      <c r="C297" s="128">
        <v>651</v>
      </c>
      <c r="D297" s="128">
        <v>994</v>
      </c>
      <c r="E297" s="127" t="s">
        <v>398</v>
      </c>
      <c r="F297" s="129">
        <v>500000</v>
      </c>
      <c r="G297" s="130" t="s">
        <v>541</v>
      </c>
    </row>
    <row r="298" spans="1:7" ht="12.75">
      <c r="A298" s="127">
        <v>20182560</v>
      </c>
      <c r="B298" s="127" t="s">
        <v>330</v>
      </c>
      <c r="C298" s="128">
        <v>1686</v>
      </c>
      <c r="D298" s="128">
        <v>994</v>
      </c>
      <c r="E298" s="127" t="s">
        <v>398</v>
      </c>
      <c r="F298" s="129">
        <v>1000000</v>
      </c>
      <c r="G298" s="130" t="s">
        <v>541</v>
      </c>
    </row>
    <row r="299" spans="1:7" ht="12.75">
      <c r="A299" s="127">
        <v>20190069</v>
      </c>
      <c r="B299" s="127" t="s">
        <v>346</v>
      </c>
      <c r="C299" s="128">
        <v>1703</v>
      </c>
      <c r="D299" s="128">
        <v>994</v>
      </c>
      <c r="E299" s="127" t="s">
        <v>398</v>
      </c>
      <c r="F299" s="129">
        <v>3320870</v>
      </c>
      <c r="G299" s="130" t="s">
        <v>541</v>
      </c>
    </row>
    <row r="300" spans="1:7" ht="12.75">
      <c r="A300" s="127">
        <v>20190075</v>
      </c>
      <c r="B300" s="127" t="s">
        <v>347</v>
      </c>
      <c r="C300" s="128">
        <v>1703</v>
      </c>
      <c r="D300" s="128">
        <v>994</v>
      </c>
      <c r="E300" s="127" t="s">
        <v>398</v>
      </c>
      <c r="F300" s="129">
        <v>500000</v>
      </c>
      <c r="G300" s="130" t="s">
        <v>541</v>
      </c>
    </row>
    <row r="301" spans="1:7" ht="12.75">
      <c r="A301" s="127">
        <v>20190149</v>
      </c>
      <c r="B301" s="127" t="s">
        <v>361</v>
      </c>
      <c r="C301" s="128">
        <v>341</v>
      </c>
      <c r="D301" s="128">
        <v>994</v>
      </c>
      <c r="E301" s="127" t="s">
        <v>398</v>
      </c>
      <c r="F301" s="129">
        <v>1000000</v>
      </c>
      <c r="G301" s="130" t="s">
        <v>541</v>
      </c>
    </row>
    <row r="302" spans="1:7" ht="12.75">
      <c r="A302" s="127">
        <v>20190175</v>
      </c>
      <c r="B302" s="127" t="s">
        <v>381</v>
      </c>
      <c r="C302" s="128">
        <v>1703</v>
      </c>
      <c r="D302" s="128">
        <v>994</v>
      </c>
      <c r="E302" s="127" t="s">
        <v>398</v>
      </c>
      <c r="F302" s="129">
        <v>1293010</v>
      </c>
      <c r="G302" s="130" t="s">
        <v>541</v>
      </c>
    </row>
    <row r="303" spans="1:7" ht="12.75">
      <c r="A303" s="127">
        <v>19940138</v>
      </c>
      <c r="B303" s="127" t="s">
        <v>105</v>
      </c>
      <c r="C303" s="128">
        <v>467</v>
      </c>
      <c r="D303" s="128">
        <v>995</v>
      </c>
      <c r="E303" s="127" t="s">
        <v>403</v>
      </c>
      <c r="F303" s="129">
        <v>3500000</v>
      </c>
      <c r="G303" s="130" t="s">
        <v>541</v>
      </c>
    </row>
    <row r="304" spans="1:7" ht="12.75">
      <c r="A304" s="127">
        <v>19940289</v>
      </c>
      <c r="B304" s="127" t="s">
        <v>109</v>
      </c>
      <c r="C304" s="128">
        <v>404</v>
      </c>
      <c r="D304" s="128">
        <v>995</v>
      </c>
      <c r="E304" s="127" t="s">
        <v>403</v>
      </c>
      <c r="F304" s="129">
        <v>11000000</v>
      </c>
      <c r="G304" s="130" t="s">
        <v>541</v>
      </c>
    </row>
    <row r="305" spans="1:7" ht="12.75">
      <c r="A305" s="127">
        <v>19980344</v>
      </c>
      <c r="B305" s="127" t="s">
        <v>126</v>
      </c>
      <c r="C305" s="128">
        <v>451</v>
      </c>
      <c r="D305" s="128">
        <v>995</v>
      </c>
      <c r="E305" s="127" t="s">
        <v>403</v>
      </c>
      <c r="F305" s="129">
        <v>4500000</v>
      </c>
      <c r="G305" s="130" t="s">
        <v>541</v>
      </c>
    </row>
    <row r="306" spans="1:7" ht="12.75">
      <c r="A306" s="127">
        <v>20010370</v>
      </c>
      <c r="B306" s="127" t="s">
        <v>144</v>
      </c>
      <c r="C306" s="128">
        <v>1036</v>
      </c>
      <c r="D306" s="128">
        <v>995</v>
      </c>
      <c r="E306" s="127" t="s">
        <v>403</v>
      </c>
      <c r="F306" s="129">
        <v>5000000</v>
      </c>
      <c r="G306" s="130" t="s">
        <v>541</v>
      </c>
    </row>
    <row r="307" spans="1:7" ht="12.75">
      <c r="A307" s="127">
        <v>20070244</v>
      </c>
      <c r="B307" s="127" t="s">
        <v>215</v>
      </c>
      <c r="C307" s="128">
        <v>1703</v>
      </c>
      <c r="D307" s="128">
        <v>995</v>
      </c>
      <c r="E307" s="127" t="s">
        <v>403</v>
      </c>
      <c r="F307" s="129">
        <v>75000000</v>
      </c>
      <c r="G307" s="130" t="s">
        <v>541</v>
      </c>
    </row>
    <row r="308" spans="1:7" ht="12.75">
      <c r="A308" s="127">
        <v>20170044</v>
      </c>
      <c r="B308" s="127" t="s">
        <v>267</v>
      </c>
      <c r="C308" s="128">
        <v>374</v>
      </c>
      <c r="D308" s="128">
        <v>995</v>
      </c>
      <c r="E308" s="127" t="s">
        <v>403</v>
      </c>
      <c r="F308" s="129">
        <v>1700000</v>
      </c>
      <c r="G308" s="130" t="s">
        <v>541</v>
      </c>
    </row>
    <row r="309" spans="1:7" ht="12.75">
      <c r="A309" s="127">
        <v>20170141</v>
      </c>
      <c r="B309" s="127" t="s">
        <v>296</v>
      </c>
      <c r="C309" s="128">
        <v>173</v>
      </c>
      <c r="D309" s="128">
        <v>995</v>
      </c>
      <c r="E309" s="127" t="s">
        <v>403</v>
      </c>
      <c r="F309" s="129">
        <v>550000</v>
      </c>
      <c r="G309" s="130" t="s">
        <v>541</v>
      </c>
    </row>
    <row r="310" spans="1:7" ht="12.75">
      <c r="A310" s="127">
        <v>20170142</v>
      </c>
      <c r="B310" s="127" t="s">
        <v>297</v>
      </c>
      <c r="C310" s="128">
        <v>1679</v>
      </c>
      <c r="D310" s="128">
        <v>995</v>
      </c>
      <c r="E310" s="127" t="s">
        <v>403</v>
      </c>
      <c r="F310" s="129">
        <v>2500000</v>
      </c>
      <c r="G310" s="130" t="s">
        <v>541</v>
      </c>
    </row>
    <row r="311" spans="1:7" ht="12.75">
      <c r="A311" s="127">
        <v>20182518</v>
      </c>
      <c r="B311" s="127" t="s">
        <v>323</v>
      </c>
      <c r="C311" s="128">
        <v>88</v>
      </c>
      <c r="D311" s="128">
        <v>995</v>
      </c>
      <c r="E311" s="127" t="s">
        <v>403</v>
      </c>
      <c r="F311" s="129">
        <v>300000</v>
      </c>
      <c r="G311" s="130" t="s">
        <v>541</v>
      </c>
    </row>
    <row r="312" spans="1:7" ht="12.75">
      <c r="A312" s="127">
        <v>19930234</v>
      </c>
      <c r="B312" s="127" t="s">
        <v>98</v>
      </c>
      <c r="C312" s="128">
        <v>337</v>
      </c>
      <c r="D312" s="128">
        <v>996</v>
      </c>
      <c r="E312" s="127" t="s">
        <v>401</v>
      </c>
      <c r="F312" s="129">
        <v>1200000</v>
      </c>
      <c r="G312" s="130" t="s">
        <v>541</v>
      </c>
    </row>
    <row r="313" spans="1:7" ht="12.75">
      <c r="A313" s="127">
        <v>20030221</v>
      </c>
      <c r="B313" s="127" t="s">
        <v>153</v>
      </c>
      <c r="C313" s="128">
        <v>638</v>
      </c>
      <c r="D313" s="128">
        <v>996</v>
      </c>
      <c r="E313" s="127" t="s">
        <v>401</v>
      </c>
      <c r="F313" s="129">
        <v>1650000</v>
      </c>
      <c r="G313" s="130" t="s">
        <v>541</v>
      </c>
    </row>
    <row r="314" spans="1:7" ht="12.75">
      <c r="A314" s="127">
        <v>20042881</v>
      </c>
      <c r="B314" s="127" t="s">
        <v>164</v>
      </c>
      <c r="C314" s="128">
        <v>507</v>
      </c>
      <c r="D314" s="128">
        <v>996</v>
      </c>
      <c r="E314" s="127" t="s">
        <v>401</v>
      </c>
      <c r="F314" s="129">
        <v>1000000</v>
      </c>
      <c r="G314" s="130" t="s">
        <v>541</v>
      </c>
    </row>
    <row r="315" spans="1:7" ht="12.75">
      <c r="A315" s="127">
        <v>20042918</v>
      </c>
      <c r="B315" s="127" t="s">
        <v>167</v>
      </c>
      <c r="C315" s="128">
        <v>446</v>
      </c>
      <c r="D315" s="128">
        <v>996</v>
      </c>
      <c r="E315" s="127" t="s">
        <v>401</v>
      </c>
      <c r="F315" s="129">
        <v>1000000</v>
      </c>
      <c r="G315" s="130" t="s">
        <v>541</v>
      </c>
    </row>
    <row r="316" spans="1:7" ht="12.75">
      <c r="A316" s="127">
        <v>20043125</v>
      </c>
      <c r="B316" s="127" t="s">
        <v>171</v>
      </c>
      <c r="C316" s="128">
        <v>1016</v>
      </c>
      <c r="D316" s="128">
        <v>996</v>
      </c>
      <c r="E316" s="127" t="s">
        <v>401</v>
      </c>
      <c r="F316" s="129">
        <v>1500000</v>
      </c>
      <c r="G316" s="130" t="s">
        <v>541</v>
      </c>
    </row>
    <row r="317" spans="1:7" ht="12.75">
      <c r="A317" s="127">
        <v>20050219</v>
      </c>
      <c r="B317" s="127" t="s">
        <v>181</v>
      </c>
      <c r="C317" s="128">
        <v>683</v>
      </c>
      <c r="D317" s="128">
        <v>996</v>
      </c>
      <c r="E317" s="127" t="s">
        <v>401</v>
      </c>
      <c r="F317" s="129">
        <v>2000000</v>
      </c>
      <c r="G317" s="130" t="s">
        <v>541</v>
      </c>
    </row>
    <row r="318" spans="1:7" ht="12.75">
      <c r="A318" s="127">
        <v>20050222</v>
      </c>
      <c r="B318" s="127" t="s">
        <v>182</v>
      </c>
      <c r="C318" s="128">
        <v>219</v>
      </c>
      <c r="D318" s="128">
        <v>996</v>
      </c>
      <c r="E318" s="127" t="s">
        <v>401</v>
      </c>
      <c r="F318" s="129">
        <v>1400000</v>
      </c>
      <c r="G318" s="130" t="s">
        <v>541</v>
      </c>
    </row>
    <row r="319" spans="1:7" ht="12.75">
      <c r="A319" s="127">
        <v>20060065</v>
      </c>
      <c r="B319" s="127" t="s">
        <v>187</v>
      </c>
      <c r="C319" s="128">
        <v>240</v>
      </c>
      <c r="D319" s="128">
        <v>996</v>
      </c>
      <c r="E319" s="127" t="s">
        <v>401</v>
      </c>
      <c r="F319" s="129">
        <v>1000000</v>
      </c>
      <c r="G319" s="130" t="s">
        <v>541</v>
      </c>
    </row>
    <row r="320" spans="1:7" ht="12.75">
      <c r="A320" s="127">
        <v>20060149</v>
      </c>
      <c r="B320" s="127" t="s">
        <v>195</v>
      </c>
      <c r="C320" s="128">
        <v>227</v>
      </c>
      <c r="D320" s="128">
        <v>996</v>
      </c>
      <c r="E320" s="127" t="s">
        <v>401</v>
      </c>
      <c r="F320" s="129">
        <v>1000000</v>
      </c>
      <c r="G320" s="130" t="s">
        <v>541</v>
      </c>
    </row>
    <row r="321" spans="1:7" ht="12.75">
      <c r="A321" s="127">
        <v>20080065</v>
      </c>
      <c r="B321" s="127" t="s">
        <v>218</v>
      </c>
      <c r="C321" s="128">
        <v>173</v>
      </c>
      <c r="D321" s="128">
        <v>996</v>
      </c>
      <c r="E321" s="127" t="s">
        <v>401</v>
      </c>
      <c r="F321" s="129">
        <v>1000000</v>
      </c>
      <c r="G321" s="130" t="s">
        <v>541</v>
      </c>
    </row>
    <row r="322" spans="1:7" ht="12.75">
      <c r="A322" s="127">
        <v>20100060</v>
      </c>
      <c r="B322" s="127" t="s">
        <v>231</v>
      </c>
      <c r="C322" s="128">
        <v>103</v>
      </c>
      <c r="D322" s="128">
        <v>996</v>
      </c>
      <c r="E322" s="127" t="s">
        <v>401</v>
      </c>
      <c r="F322" s="129">
        <v>2000000</v>
      </c>
      <c r="G322" s="130" t="s">
        <v>541</v>
      </c>
    </row>
    <row r="323" spans="1:7" ht="12.75">
      <c r="A323" s="127">
        <v>20120076</v>
      </c>
      <c r="B323" s="127" t="s">
        <v>247</v>
      </c>
      <c r="C323" s="128">
        <v>423</v>
      </c>
      <c r="D323" s="128">
        <v>996</v>
      </c>
      <c r="E323" s="127" t="s">
        <v>401</v>
      </c>
      <c r="F323" s="129">
        <v>400000</v>
      </c>
      <c r="G323" s="130" t="s">
        <v>541</v>
      </c>
    </row>
    <row r="324" spans="1:7" ht="12.75">
      <c r="A324" s="127">
        <v>20120078</v>
      </c>
      <c r="B324" s="127" t="s">
        <v>248</v>
      </c>
      <c r="C324" s="128">
        <v>423</v>
      </c>
      <c r="D324" s="128">
        <v>996</v>
      </c>
      <c r="E324" s="127" t="s">
        <v>401</v>
      </c>
      <c r="F324" s="129">
        <v>2000000</v>
      </c>
      <c r="G324" s="130" t="s">
        <v>541</v>
      </c>
    </row>
    <row r="325" spans="1:7" ht="12.75">
      <c r="A325" s="127">
        <v>20130067</v>
      </c>
      <c r="B325" s="127" t="s">
        <v>252</v>
      </c>
      <c r="C325" s="128">
        <v>1680</v>
      </c>
      <c r="D325" s="128">
        <v>996</v>
      </c>
      <c r="E325" s="127" t="s">
        <v>401</v>
      </c>
      <c r="F325" s="129">
        <v>1000000</v>
      </c>
      <c r="G325" s="130" t="s">
        <v>541</v>
      </c>
    </row>
    <row r="326" spans="1:7" ht="12.75">
      <c r="A326" s="127">
        <v>20140008</v>
      </c>
      <c r="B326" s="127" t="s">
        <v>254</v>
      </c>
      <c r="C326" s="128">
        <v>432</v>
      </c>
      <c r="D326" s="128">
        <v>996</v>
      </c>
      <c r="E326" s="127" t="s">
        <v>401</v>
      </c>
      <c r="F326" s="129">
        <v>1000000</v>
      </c>
      <c r="G326" s="130" t="s">
        <v>541</v>
      </c>
    </row>
    <row r="327" spans="1:7" ht="12.75">
      <c r="A327" s="127">
        <v>20150030</v>
      </c>
      <c r="B327" s="127" t="s">
        <v>258</v>
      </c>
      <c r="C327" s="128">
        <v>340</v>
      </c>
      <c r="D327" s="128">
        <v>996</v>
      </c>
      <c r="E327" s="127" t="s">
        <v>401</v>
      </c>
      <c r="F327" s="129">
        <v>500000</v>
      </c>
      <c r="G327" s="130" t="s">
        <v>541</v>
      </c>
    </row>
    <row r="328" spans="1:7" ht="12.75">
      <c r="A328" s="127">
        <v>20162192</v>
      </c>
      <c r="B328" s="127" t="s">
        <v>263</v>
      </c>
      <c r="C328" s="128">
        <v>170</v>
      </c>
      <c r="D328" s="128">
        <v>996</v>
      </c>
      <c r="E328" s="127" t="s">
        <v>401</v>
      </c>
      <c r="F328" s="129">
        <v>2000000</v>
      </c>
      <c r="G328" s="130" t="s">
        <v>541</v>
      </c>
    </row>
    <row r="329" spans="1:7" ht="12.75">
      <c r="A329" s="127">
        <v>20170137</v>
      </c>
      <c r="B329" s="127" t="s">
        <v>293</v>
      </c>
      <c r="C329" s="128">
        <v>170</v>
      </c>
      <c r="D329" s="128">
        <v>996</v>
      </c>
      <c r="E329" s="127" t="s">
        <v>401</v>
      </c>
      <c r="F329" s="129">
        <v>1800000</v>
      </c>
      <c r="G329" s="130" t="s">
        <v>541</v>
      </c>
    </row>
    <row r="330" spans="1:7" ht="12.75">
      <c r="A330" s="127">
        <v>20170139</v>
      </c>
      <c r="B330" s="127" t="s">
        <v>294</v>
      </c>
      <c r="C330" s="128">
        <v>170</v>
      </c>
      <c r="D330" s="128">
        <v>996</v>
      </c>
      <c r="E330" s="127" t="s">
        <v>401</v>
      </c>
      <c r="F330" s="129">
        <v>240000</v>
      </c>
      <c r="G330" s="130" t="s">
        <v>541</v>
      </c>
    </row>
    <row r="331" spans="1:7" ht="12.75">
      <c r="A331" s="127">
        <v>20170153</v>
      </c>
      <c r="B331" s="127" t="s">
        <v>304</v>
      </c>
      <c r="C331" s="128">
        <v>829</v>
      </c>
      <c r="D331" s="128">
        <v>996</v>
      </c>
      <c r="E331" s="127" t="s">
        <v>401</v>
      </c>
      <c r="F331" s="129">
        <v>500000</v>
      </c>
      <c r="G331" s="130" t="s">
        <v>541</v>
      </c>
    </row>
    <row r="332" spans="1:7" ht="12.75">
      <c r="A332" s="127">
        <v>20182605</v>
      </c>
      <c r="B332" s="127" t="s">
        <v>331</v>
      </c>
      <c r="C332" s="128">
        <v>1659</v>
      </c>
      <c r="D332" s="128">
        <v>996</v>
      </c>
      <c r="E332" s="127" t="s">
        <v>401</v>
      </c>
      <c r="F332" s="129">
        <v>19838500</v>
      </c>
      <c r="G332" s="130" t="s">
        <v>541</v>
      </c>
    </row>
    <row r="333" spans="1:7" ht="12.75">
      <c r="A333" s="127">
        <v>20182612</v>
      </c>
      <c r="B333" s="127" t="s">
        <v>332</v>
      </c>
      <c r="C333" s="128">
        <v>9</v>
      </c>
      <c r="D333" s="128">
        <v>996</v>
      </c>
      <c r="E333" s="127" t="s">
        <v>401</v>
      </c>
      <c r="F333" s="129">
        <v>2000000</v>
      </c>
      <c r="G333" s="130" t="s">
        <v>541</v>
      </c>
    </row>
    <row r="334" spans="1:7" ht="12.75">
      <c r="A334" s="127">
        <v>20190130</v>
      </c>
      <c r="B334" s="127" t="s">
        <v>355</v>
      </c>
      <c r="C334" s="128">
        <v>641</v>
      </c>
      <c r="D334" s="128">
        <v>996</v>
      </c>
      <c r="E334" s="127" t="s">
        <v>401</v>
      </c>
      <c r="F334" s="129">
        <v>500000</v>
      </c>
      <c r="G334" s="130" t="s">
        <v>541</v>
      </c>
    </row>
    <row r="335" spans="1:7" ht="12.75">
      <c r="A335" s="127">
        <v>20190181</v>
      </c>
      <c r="B335" s="127" t="s">
        <v>384</v>
      </c>
      <c r="C335" s="128">
        <v>698</v>
      </c>
      <c r="D335" s="128">
        <v>996</v>
      </c>
      <c r="E335" s="127" t="s">
        <v>401</v>
      </c>
      <c r="F335" s="129">
        <v>6000000</v>
      </c>
      <c r="G335" s="130" t="s">
        <v>541</v>
      </c>
    </row>
    <row r="336" spans="1:7" ht="12.75">
      <c r="A336" s="127">
        <v>20010391</v>
      </c>
      <c r="B336" s="127" t="s">
        <v>145</v>
      </c>
      <c r="C336" s="128">
        <v>467</v>
      </c>
      <c r="D336" s="128">
        <v>998</v>
      </c>
      <c r="E336" s="127" t="s">
        <v>422</v>
      </c>
      <c r="F336" s="129">
        <v>2200000</v>
      </c>
      <c r="G336" s="130" t="s">
        <v>541</v>
      </c>
    </row>
    <row r="337" spans="1:7" ht="12.75">
      <c r="A337" s="127">
        <v>19930002</v>
      </c>
      <c r="B337" s="127" t="s">
        <v>92</v>
      </c>
      <c r="C337" s="128">
        <v>426</v>
      </c>
      <c r="D337" s="128">
        <v>999</v>
      </c>
      <c r="E337" s="127" t="s">
        <v>397</v>
      </c>
      <c r="F337" s="129">
        <v>6000000</v>
      </c>
      <c r="G337" s="130" t="s">
        <v>541</v>
      </c>
    </row>
    <row r="338" spans="1:7" ht="12.75">
      <c r="A338" s="127">
        <v>19930026</v>
      </c>
      <c r="B338" s="127" t="s">
        <v>93</v>
      </c>
      <c r="C338" s="128">
        <v>427</v>
      </c>
      <c r="D338" s="128">
        <v>999</v>
      </c>
      <c r="E338" s="127" t="s">
        <v>397</v>
      </c>
      <c r="F338" s="129">
        <v>25000000</v>
      </c>
      <c r="G338" s="130" t="s">
        <v>541</v>
      </c>
    </row>
    <row r="339" spans="1:7" ht="12.75">
      <c r="A339" s="127">
        <v>19930030</v>
      </c>
      <c r="B339" s="127" t="s">
        <v>94</v>
      </c>
      <c r="C339" s="128">
        <v>427</v>
      </c>
      <c r="D339" s="128">
        <v>999</v>
      </c>
      <c r="E339" s="127" t="s">
        <v>397</v>
      </c>
      <c r="F339" s="129">
        <v>1500000</v>
      </c>
      <c r="G339" s="130" t="s">
        <v>541</v>
      </c>
    </row>
    <row r="340" spans="1:7" ht="12.75">
      <c r="A340" s="127">
        <v>19980218</v>
      </c>
      <c r="B340" s="127" t="s">
        <v>121</v>
      </c>
      <c r="C340" s="128">
        <v>427</v>
      </c>
      <c r="D340" s="128">
        <v>999</v>
      </c>
      <c r="E340" s="127" t="s">
        <v>397</v>
      </c>
      <c r="F340" s="129">
        <v>1000000</v>
      </c>
      <c r="G340" s="130" t="s">
        <v>541</v>
      </c>
    </row>
    <row r="341" spans="1:7" ht="12.75">
      <c r="A341" s="127">
        <v>19980220</v>
      </c>
      <c r="B341" s="127" t="s">
        <v>18</v>
      </c>
      <c r="C341" s="128">
        <v>427</v>
      </c>
      <c r="D341" s="128">
        <v>999</v>
      </c>
      <c r="E341" s="127" t="s">
        <v>397</v>
      </c>
      <c r="F341" s="129">
        <v>3000000</v>
      </c>
      <c r="G341" s="130" t="s">
        <v>541</v>
      </c>
    </row>
    <row r="342" spans="1:7" ht="12.75">
      <c r="A342" s="127">
        <v>19980253</v>
      </c>
      <c r="B342" s="127" t="s">
        <v>122</v>
      </c>
      <c r="C342" s="128">
        <v>427</v>
      </c>
      <c r="D342" s="128">
        <v>999</v>
      </c>
      <c r="E342" s="127" t="s">
        <v>397</v>
      </c>
      <c r="F342" s="129">
        <v>2000000</v>
      </c>
      <c r="G342" s="130" t="s">
        <v>541</v>
      </c>
    </row>
    <row r="343" spans="1:7" ht="12.75">
      <c r="A343" s="127">
        <v>20030609</v>
      </c>
      <c r="B343" s="127" t="s">
        <v>160</v>
      </c>
      <c r="C343" s="128">
        <v>786</v>
      </c>
      <c r="D343" s="128">
        <v>999</v>
      </c>
      <c r="E343" s="127" t="s">
        <v>397</v>
      </c>
      <c r="F343" s="129">
        <v>1500000</v>
      </c>
      <c r="G343" s="130" t="s">
        <v>541</v>
      </c>
    </row>
    <row r="344" spans="1:7" ht="12.75">
      <c r="A344" s="127">
        <v>20043187</v>
      </c>
      <c r="B344" s="127" t="s">
        <v>172</v>
      </c>
      <c r="C344" s="128">
        <v>427</v>
      </c>
      <c r="D344" s="128">
        <v>999</v>
      </c>
      <c r="E344" s="127" t="s">
        <v>397</v>
      </c>
      <c r="F344" s="129">
        <v>1500000</v>
      </c>
      <c r="G344" s="130" t="s">
        <v>541</v>
      </c>
    </row>
    <row r="345" spans="1:7" ht="12.75">
      <c r="A345" s="127">
        <v>20050042</v>
      </c>
      <c r="B345" s="127" t="s">
        <v>173</v>
      </c>
      <c r="C345" s="128">
        <v>427</v>
      </c>
      <c r="D345" s="128">
        <v>999</v>
      </c>
      <c r="E345" s="127" t="s">
        <v>397</v>
      </c>
      <c r="F345" s="129">
        <v>300000</v>
      </c>
      <c r="G345" s="130" t="s">
        <v>541</v>
      </c>
    </row>
    <row r="346" spans="1:7" ht="12.75">
      <c r="A346" s="127">
        <v>20050286</v>
      </c>
      <c r="B346" s="127" t="s">
        <v>67</v>
      </c>
      <c r="C346" s="128">
        <v>427</v>
      </c>
      <c r="D346" s="128">
        <v>999</v>
      </c>
      <c r="E346" s="127" t="s">
        <v>397</v>
      </c>
      <c r="F346" s="129">
        <v>105000000</v>
      </c>
      <c r="G346" s="130" t="s">
        <v>541</v>
      </c>
    </row>
    <row r="347" spans="1:7" ht="12.75">
      <c r="A347" s="127">
        <v>20060019</v>
      </c>
      <c r="B347" s="127" t="s">
        <v>185</v>
      </c>
      <c r="C347" s="128">
        <v>427</v>
      </c>
      <c r="D347" s="128">
        <v>999</v>
      </c>
      <c r="E347" s="127" t="s">
        <v>397</v>
      </c>
      <c r="F347" s="129">
        <v>2000000</v>
      </c>
      <c r="G347" s="130" t="s">
        <v>541</v>
      </c>
    </row>
    <row r="348" spans="1:7" ht="12.75">
      <c r="A348" s="127">
        <v>20060020</v>
      </c>
      <c r="B348" s="127" t="s">
        <v>186</v>
      </c>
      <c r="C348" s="128">
        <v>427</v>
      </c>
      <c r="D348" s="128">
        <v>999</v>
      </c>
      <c r="E348" s="127" t="s">
        <v>397</v>
      </c>
      <c r="F348" s="129">
        <v>10000000</v>
      </c>
      <c r="G348" s="130" t="s">
        <v>541</v>
      </c>
    </row>
    <row r="349" spans="1:7" ht="12.75">
      <c r="A349" s="127">
        <v>20060229</v>
      </c>
      <c r="B349" s="127" t="s">
        <v>199</v>
      </c>
      <c r="C349" s="128">
        <v>426</v>
      </c>
      <c r="D349" s="128">
        <v>999</v>
      </c>
      <c r="E349" s="127" t="s">
        <v>397</v>
      </c>
      <c r="F349" s="129">
        <v>27400000</v>
      </c>
      <c r="G349" s="130" t="s">
        <v>541</v>
      </c>
    </row>
    <row r="350" spans="1:7" ht="12.75">
      <c r="A350" s="127">
        <v>20060232</v>
      </c>
      <c r="B350" s="127" t="s">
        <v>200</v>
      </c>
      <c r="C350" s="128">
        <v>426</v>
      </c>
      <c r="D350" s="128">
        <v>999</v>
      </c>
      <c r="E350" s="127" t="s">
        <v>397</v>
      </c>
      <c r="F350" s="129">
        <v>1000000</v>
      </c>
      <c r="G350" s="130" t="s">
        <v>541</v>
      </c>
    </row>
    <row r="351" spans="1:7" ht="12.75">
      <c r="A351" s="127">
        <v>20060237</v>
      </c>
      <c r="B351" s="127" t="s">
        <v>20</v>
      </c>
      <c r="C351" s="128">
        <v>428</v>
      </c>
      <c r="D351" s="128">
        <v>999</v>
      </c>
      <c r="E351" s="127" t="s">
        <v>397</v>
      </c>
      <c r="F351" s="129">
        <v>6000000</v>
      </c>
      <c r="G351" s="130" t="s">
        <v>541</v>
      </c>
    </row>
    <row r="352" spans="1:7" ht="12.75">
      <c r="A352" s="127">
        <v>20060286</v>
      </c>
      <c r="B352" s="127" t="s">
        <v>202</v>
      </c>
      <c r="C352" s="128">
        <v>428</v>
      </c>
      <c r="D352" s="128">
        <v>999</v>
      </c>
      <c r="E352" s="127" t="s">
        <v>397</v>
      </c>
      <c r="F352" s="129">
        <v>1000000</v>
      </c>
      <c r="G352" s="130" t="s">
        <v>541</v>
      </c>
    </row>
    <row r="353" spans="1:7" ht="12.75">
      <c r="A353" s="127">
        <v>20070137</v>
      </c>
      <c r="B353" s="127" t="s">
        <v>204</v>
      </c>
      <c r="C353" s="128">
        <v>427</v>
      </c>
      <c r="D353" s="128">
        <v>999</v>
      </c>
      <c r="E353" s="127" t="s">
        <v>397</v>
      </c>
      <c r="F353" s="129">
        <v>10000000</v>
      </c>
      <c r="G353" s="130" t="s">
        <v>541</v>
      </c>
    </row>
    <row r="354" spans="1:7" ht="12.75">
      <c r="A354" s="127">
        <v>20070246</v>
      </c>
      <c r="B354" s="127" t="s">
        <v>216</v>
      </c>
      <c r="C354" s="128">
        <v>426</v>
      </c>
      <c r="D354" s="128">
        <v>999</v>
      </c>
      <c r="E354" s="127" t="s">
        <v>397</v>
      </c>
      <c r="F354" s="129">
        <v>7500000</v>
      </c>
      <c r="G354" s="130" t="s">
        <v>541</v>
      </c>
    </row>
    <row r="355" spans="1:7" ht="12.75">
      <c r="A355" s="127">
        <v>20090079</v>
      </c>
      <c r="B355" s="127" t="s">
        <v>230</v>
      </c>
      <c r="C355" s="128">
        <v>427</v>
      </c>
      <c r="D355" s="128">
        <v>999</v>
      </c>
      <c r="E355" s="127" t="s">
        <v>397</v>
      </c>
      <c r="F355" s="129">
        <v>1000000</v>
      </c>
      <c r="G355" s="130" t="s">
        <v>541</v>
      </c>
    </row>
    <row r="356" spans="1:7" ht="12.75">
      <c r="A356" s="127">
        <v>20140009</v>
      </c>
      <c r="B356" s="127" t="s">
        <v>255</v>
      </c>
      <c r="C356" s="128">
        <v>428</v>
      </c>
      <c r="D356" s="128">
        <v>999</v>
      </c>
      <c r="E356" s="127" t="s">
        <v>397</v>
      </c>
      <c r="F356" s="129">
        <v>3000000</v>
      </c>
      <c r="G356" s="130" t="s">
        <v>541</v>
      </c>
    </row>
    <row r="357" spans="1:7" ht="12.75">
      <c r="A357" s="127">
        <v>20162353</v>
      </c>
      <c r="B357" s="127" t="s">
        <v>264</v>
      </c>
      <c r="C357" s="128">
        <v>1657</v>
      </c>
      <c r="D357" s="128">
        <v>999</v>
      </c>
      <c r="E357" s="127" t="s">
        <v>397</v>
      </c>
      <c r="F357" s="129">
        <v>11040870</v>
      </c>
      <c r="G357" s="130" t="s">
        <v>541</v>
      </c>
    </row>
    <row r="358" spans="1:7" ht="12.75">
      <c r="A358" s="127">
        <v>20170127</v>
      </c>
      <c r="B358" s="127" t="s">
        <v>288</v>
      </c>
      <c r="C358" s="128">
        <v>428</v>
      </c>
      <c r="D358" s="128">
        <v>999</v>
      </c>
      <c r="E358" s="127" t="s">
        <v>397</v>
      </c>
      <c r="F358" s="129">
        <v>3000000</v>
      </c>
      <c r="G358" s="130" t="s">
        <v>541</v>
      </c>
    </row>
    <row r="359" spans="1:7" ht="12.75">
      <c r="A359" s="127">
        <v>20170129</v>
      </c>
      <c r="B359" s="127" t="s">
        <v>290</v>
      </c>
      <c r="C359" s="128">
        <v>427</v>
      </c>
      <c r="D359" s="128">
        <v>999</v>
      </c>
      <c r="E359" s="127" t="s">
        <v>397</v>
      </c>
      <c r="F359" s="129">
        <v>10000000</v>
      </c>
      <c r="G359" s="130" t="s">
        <v>541</v>
      </c>
    </row>
    <row r="360" spans="1:7" ht="12.75">
      <c r="A360" s="127">
        <v>20182558</v>
      </c>
      <c r="B360" s="127" t="s">
        <v>329</v>
      </c>
      <c r="C360" s="128">
        <v>1695</v>
      </c>
      <c r="D360" s="128">
        <v>999</v>
      </c>
      <c r="E360" s="127" t="s">
        <v>397</v>
      </c>
      <c r="F360" s="129">
        <v>5000000</v>
      </c>
      <c r="G360" s="130" t="s">
        <v>541</v>
      </c>
    </row>
    <row r="361" spans="1:7" ht="12.75">
      <c r="A361" s="127">
        <v>20190196</v>
      </c>
      <c r="B361" s="127" t="s">
        <v>395</v>
      </c>
      <c r="C361" s="128">
        <v>1624</v>
      </c>
      <c r="D361" s="128">
        <v>999</v>
      </c>
      <c r="E361" s="127" t="s">
        <v>397</v>
      </c>
      <c r="F361" s="129">
        <v>1000000</v>
      </c>
      <c r="G361" s="130" t="s">
        <v>541</v>
      </c>
    </row>
    <row r="362" spans="1:7" ht="12.75">
      <c r="A362" s="127">
        <v>20010059</v>
      </c>
      <c r="B362" s="127" t="s">
        <v>139</v>
      </c>
      <c r="C362" s="128">
        <v>1624</v>
      </c>
      <c r="D362" s="128">
        <v>1</v>
      </c>
      <c r="E362" s="127" t="s">
        <v>419</v>
      </c>
      <c r="F362" s="129">
        <v>1000000</v>
      </c>
      <c r="G362" s="130" t="s">
        <v>542</v>
      </c>
    </row>
    <row r="363" spans="1:7" ht="12.75">
      <c r="A363" s="127">
        <v>20030177</v>
      </c>
      <c r="B363" s="127" t="s">
        <v>151</v>
      </c>
      <c r="C363" s="128">
        <v>987</v>
      </c>
      <c r="D363" s="128">
        <v>1</v>
      </c>
      <c r="E363" s="127" t="s">
        <v>419</v>
      </c>
      <c r="F363" s="129">
        <v>2250000</v>
      </c>
      <c r="G363" s="130" t="s">
        <v>542</v>
      </c>
    </row>
    <row r="364" spans="1:7" ht="12.75">
      <c r="A364" s="127">
        <v>20030471</v>
      </c>
      <c r="B364" s="127" t="s">
        <v>157</v>
      </c>
      <c r="C364" s="128">
        <v>374</v>
      </c>
      <c r="D364" s="128">
        <v>1</v>
      </c>
      <c r="E364" s="127" t="s">
        <v>419</v>
      </c>
      <c r="F364" s="129">
        <v>1500000</v>
      </c>
      <c r="G364" s="130" t="s">
        <v>542</v>
      </c>
    </row>
    <row r="365" spans="1:7" ht="12.75">
      <c r="A365" s="127">
        <v>20042992</v>
      </c>
      <c r="B365" s="127" t="s">
        <v>169</v>
      </c>
      <c r="C365" s="128">
        <v>374</v>
      </c>
      <c r="D365" s="128">
        <v>1</v>
      </c>
      <c r="E365" s="127" t="s">
        <v>419</v>
      </c>
      <c r="F365" s="129">
        <v>1000000</v>
      </c>
      <c r="G365" s="130" t="s">
        <v>542</v>
      </c>
    </row>
    <row r="366" spans="1:7" ht="12.75">
      <c r="A366" s="127">
        <v>20050250</v>
      </c>
      <c r="B366" s="127" t="s">
        <v>184</v>
      </c>
      <c r="C366" s="128">
        <v>459</v>
      </c>
      <c r="D366" s="128">
        <v>1</v>
      </c>
      <c r="E366" s="127" t="s">
        <v>419</v>
      </c>
      <c r="F366" s="129">
        <v>500000</v>
      </c>
      <c r="G366" s="130" t="s">
        <v>542</v>
      </c>
    </row>
    <row r="367" spans="1:7" ht="12.75">
      <c r="A367" s="127">
        <v>20100122</v>
      </c>
      <c r="B367" s="127" t="s">
        <v>234</v>
      </c>
      <c r="C367" s="128">
        <v>375</v>
      </c>
      <c r="D367" s="128">
        <v>1</v>
      </c>
      <c r="E367" s="127" t="s">
        <v>419</v>
      </c>
      <c r="F367" s="129">
        <v>625000</v>
      </c>
      <c r="G367" s="130" t="s">
        <v>542</v>
      </c>
    </row>
    <row r="368" spans="1:7" ht="12.75">
      <c r="A368" s="127">
        <v>20190147</v>
      </c>
      <c r="B368" s="127" t="s">
        <v>359</v>
      </c>
      <c r="C368" s="128">
        <v>45</v>
      </c>
      <c r="D368" s="128">
        <v>1</v>
      </c>
      <c r="E368" s="127" t="s">
        <v>419</v>
      </c>
      <c r="F368" s="129">
        <v>2000000</v>
      </c>
      <c r="G368" s="130" t="s">
        <v>542</v>
      </c>
    </row>
    <row r="369" spans="1:7" ht="12.75">
      <c r="A369" s="127">
        <v>20190148</v>
      </c>
      <c r="B369" s="127" t="s">
        <v>360</v>
      </c>
      <c r="C369" s="128">
        <v>73</v>
      </c>
      <c r="D369" s="128">
        <v>1</v>
      </c>
      <c r="E369" s="127" t="s">
        <v>419</v>
      </c>
      <c r="F369" s="129">
        <v>600000</v>
      </c>
      <c r="G369" s="130" t="s">
        <v>542</v>
      </c>
    </row>
    <row r="370" spans="1:7" ht="12.75">
      <c r="A370" s="127">
        <v>20070191</v>
      </c>
      <c r="B370" s="127" t="s">
        <v>212</v>
      </c>
      <c r="C370" s="128">
        <v>885</v>
      </c>
      <c r="D370" s="128">
        <v>2</v>
      </c>
      <c r="E370" s="127" t="s">
        <v>443</v>
      </c>
      <c r="F370" s="129">
        <v>300000</v>
      </c>
      <c r="G370" s="130" t="s">
        <v>542</v>
      </c>
    </row>
    <row r="371" spans="1:7" ht="12.75">
      <c r="A371" s="127">
        <v>20190150</v>
      </c>
      <c r="B371" s="127" t="s">
        <v>362</v>
      </c>
      <c r="C371" s="128">
        <v>73</v>
      </c>
      <c r="D371" s="128">
        <v>2</v>
      </c>
      <c r="E371" s="127" t="s">
        <v>443</v>
      </c>
      <c r="F371" s="129">
        <v>800000</v>
      </c>
      <c r="G371" s="130" t="s">
        <v>542</v>
      </c>
    </row>
    <row r="372" spans="1:7" ht="12.75">
      <c r="A372" s="127">
        <v>20190156</v>
      </c>
      <c r="B372" s="127" t="s">
        <v>366</v>
      </c>
      <c r="C372" s="128">
        <v>80</v>
      </c>
      <c r="D372" s="128">
        <v>2</v>
      </c>
      <c r="E372" s="127" t="s">
        <v>443</v>
      </c>
      <c r="F372" s="129">
        <v>250000</v>
      </c>
      <c r="G372" s="130" t="s">
        <v>542</v>
      </c>
    </row>
    <row r="373" spans="1:7" ht="12.75">
      <c r="A373" s="127">
        <v>19980266</v>
      </c>
      <c r="B373" s="127" t="s">
        <v>123</v>
      </c>
      <c r="C373" s="128">
        <v>1480</v>
      </c>
      <c r="D373" s="128">
        <v>3</v>
      </c>
      <c r="E373" s="127" t="s">
        <v>413</v>
      </c>
      <c r="F373" s="129">
        <v>700000</v>
      </c>
      <c r="G373" s="130" t="s">
        <v>542</v>
      </c>
    </row>
    <row r="374" spans="1:7" ht="12.75">
      <c r="A374" s="127">
        <v>19980285</v>
      </c>
      <c r="B374" s="127" t="s">
        <v>124</v>
      </c>
      <c r="C374" s="128">
        <v>64</v>
      </c>
      <c r="D374" s="128">
        <v>3</v>
      </c>
      <c r="E374" s="127" t="s">
        <v>413</v>
      </c>
      <c r="F374" s="129">
        <v>5000000</v>
      </c>
      <c r="G374" s="130" t="s">
        <v>542</v>
      </c>
    </row>
    <row r="375" spans="1:7" ht="12.75">
      <c r="A375" s="127">
        <v>20020093</v>
      </c>
      <c r="B375" s="127" t="s">
        <v>146</v>
      </c>
      <c r="C375" s="128">
        <v>374</v>
      </c>
      <c r="D375" s="128">
        <v>3</v>
      </c>
      <c r="E375" s="127" t="s">
        <v>413</v>
      </c>
      <c r="F375" s="129">
        <v>2000000</v>
      </c>
      <c r="G375" s="130" t="s">
        <v>542</v>
      </c>
    </row>
    <row r="376" spans="1:7" ht="12.75">
      <c r="A376" s="127">
        <v>20030471</v>
      </c>
      <c r="B376" s="127" t="s">
        <v>157</v>
      </c>
      <c r="C376" s="128">
        <v>374</v>
      </c>
      <c r="D376" s="128">
        <v>3</v>
      </c>
      <c r="E376" s="127" t="s">
        <v>413</v>
      </c>
      <c r="F376" s="129">
        <v>1500000</v>
      </c>
      <c r="G376" s="130" t="s">
        <v>542</v>
      </c>
    </row>
    <row r="377" spans="1:7" ht="12.75">
      <c r="A377" s="127">
        <v>20042993</v>
      </c>
      <c r="B377" s="127" t="s">
        <v>170</v>
      </c>
      <c r="C377" s="128">
        <v>374</v>
      </c>
      <c r="D377" s="128">
        <v>3</v>
      </c>
      <c r="E377" s="127" t="s">
        <v>413</v>
      </c>
      <c r="F377" s="129">
        <v>500000</v>
      </c>
      <c r="G377" s="130" t="s">
        <v>542</v>
      </c>
    </row>
    <row r="378" spans="1:7" ht="12.75">
      <c r="A378" s="127">
        <v>20060110</v>
      </c>
      <c r="B378" s="127" t="s">
        <v>193</v>
      </c>
      <c r="C378" s="128">
        <v>71</v>
      </c>
      <c r="D378" s="128">
        <v>3</v>
      </c>
      <c r="E378" s="127" t="s">
        <v>413</v>
      </c>
      <c r="F378" s="129">
        <v>500000</v>
      </c>
      <c r="G378" s="130" t="s">
        <v>542</v>
      </c>
    </row>
    <row r="379" spans="1:7" ht="12.75">
      <c r="A379" s="127">
        <v>20100120</v>
      </c>
      <c r="B379" s="127" t="s">
        <v>485</v>
      </c>
      <c r="C379" s="128">
        <v>376</v>
      </c>
      <c r="D379" s="128">
        <v>3</v>
      </c>
      <c r="E379" s="127" t="s">
        <v>413</v>
      </c>
      <c r="F379" s="129">
        <v>750000</v>
      </c>
      <c r="G379" s="130" t="s">
        <v>542</v>
      </c>
    </row>
    <row r="380" spans="1:7" ht="12.75">
      <c r="A380" s="127">
        <v>20100122</v>
      </c>
      <c r="B380" s="127" t="s">
        <v>234</v>
      </c>
      <c r="C380" s="128">
        <v>375</v>
      </c>
      <c r="D380" s="128">
        <v>3</v>
      </c>
      <c r="E380" s="127" t="s">
        <v>413</v>
      </c>
      <c r="F380" s="129">
        <v>625000</v>
      </c>
      <c r="G380" s="130" t="s">
        <v>542</v>
      </c>
    </row>
    <row r="381" spans="1:7" ht="12.75">
      <c r="A381" s="127">
        <v>20190198</v>
      </c>
      <c r="B381" s="127" t="s">
        <v>396</v>
      </c>
      <c r="C381" s="128">
        <v>73</v>
      </c>
      <c r="D381" s="128">
        <v>3</v>
      </c>
      <c r="E381" s="127" t="s">
        <v>413</v>
      </c>
      <c r="F381" s="129">
        <v>1000000</v>
      </c>
      <c r="G381" s="130" t="s">
        <v>542</v>
      </c>
    </row>
    <row r="382" spans="1:7" ht="12.75">
      <c r="A382" s="127">
        <v>20020093</v>
      </c>
      <c r="B382" s="127" t="s">
        <v>146</v>
      </c>
      <c r="C382" s="128">
        <v>374</v>
      </c>
      <c r="D382" s="128">
        <v>4</v>
      </c>
      <c r="E382" s="127" t="s">
        <v>423</v>
      </c>
      <c r="F382" s="129">
        <v>2000000</v>
      </c>
      <c r="G382" s="130" t="s">
        <v>542</v>
      </c>
    </row>
    <row r="383" spans="1:7" ht="12.75">
      <c r="A383" s="127">
        <v>20030471</v>
      </c>
      <c r="B383" s="127" t="s">
        <v>157</v>
      </c>
      <c r="C383" s="128">
        <v>374</v>
      </c>
      <c r="D383" s="128">
        <v>4</v>
      </c>
      <c r="E383" s="127" t="s">
        <v>423</v>
      </c>
      <c r="F383" s="129">
        <v>1500000</v>
      </c>
      <c r="G383" s="130" t="s">
        <v>542</v>
      </c>
    </row>
    <row r="384" spans="1:7" ht="12.75">
      <c r="A384" s="127">
        <v>20120045</v>
      </c>
      <c r="B384" s="127" t="s">
        <v>243</v>
      </c>
      <c r="C384" s="128">
        <v>71</v>
      </c>
      <c r="D384" s="128">
        <v>4</v>
      </c>
      <c r="E384" s="127" t="s">
        <v>423</v>
      </c>
      <c r="F384" s="129">
        <v>8000000</v>
      </c>
      <c r="G384" s="130" t="s">
        <v>542</v>
      </c>
    </row>
    <row r="385" spans="1:7" ht="12.75">
      <c r="A385" s="127">
        <v>20120047</v>
      </c>
      <c r="B385" s="127" t="s">
        <v>244</v>
      </c>
      <c r="C385" s="128">
        <v>415</v>
      </c>
      <c r="D385" s="128">
        <v>4</v>
      </c>
      <c r="E385" s="127" t="s">
        <v>423</v>
      </c>
      <c r="F385" s="129">
        <v>21383230</v>
      </c>
      <c r="G385" s="130" t="s">
        <v>542</v>
      </c>
    </row>
    <row r="386" spans="1:7" ht="12.75">
      <c r="A386" s="127">
        <v>20140003</v>
      </c>
      <c r="B386" s="127" t="s">
        <v>253</v>
      </c>
      <c r="C386" s="128">
        <v>80</v>
      </c>
      <c r="D386" s="128">
        <v>4</v>
      </c>
      <c r="E386" s="127" t="s">
        <v>423</v>
      </c>
      <c r="F386" s="129">
        <v>2000000</v>
      </c>
      <c r="G386" s="130" t="s">
        <v>542</v>
      </c>
    </row>
    <row r="387" spans="1:7" ht="12.75">
      <c r="A387" s="127">
        <v>20170108</v>
      </c>
      <c r="B387" s="127" t="s">
        <v>281</v>
      </c>
      <c r="C387" s="128">
        <v>415</v>
      </c>
      <c r="D387" s="128">
        <v>4</v>
      </c>
      <c r="E387" s="127" t="s">
        <v>423</v>
      </c>
      <c r="F387" s="129">
        <v>3783780</v>
      </c>
      <c r="G387" s="130" t="s">
        <v>542</v>
      </c>
    </row>
    <row r="388" spans="1:7" ht="12.75">
      <c r="A388" s="127">
        <v>20170109</v>
      </c>
      <c r="B388" s="127" t="s">
        <v>282</v>
      </c>
      <c r="C388" s="128">
        <v>415</v>
      </c>
      <c r="D388" s="128">
        <v>4</v>
      </c>
      <c r="E388" s="127" t="s">
        <v>423</v>
      </c>
      <c r="F388" s="129">
        <v>1923770</v>
      </c>
      <c r="G388" s="130" t="s">
        <v>542</v>
      </c>
    </row>
    <row r="389" spans="1:7" ht="12.75">
      <c r="A389" s="127">
        <v>20170110</v>
      </c>
      <c r="B389" s="127" t="s">
        <v>283</v>
      </c>
      <c r="C389" s="128">
        <v>415</v>
      </c>
      <c r="D389" s="128">
        <v>4</v>
      </c>
      <c r="E389" s="127" t="s">
        <v>423</v>
      </c>
      <c r="F389" s="129">
        <v>1685570</v>
      </c>
      <c r="G389" s="130" t="s">
        <v>542</v>
      </c>
    </row>
    <row r="390" spans="1:7" ht="12.75">
      <c r="A390" s="127">
        <v>20000175</v>
      </c>
      <c r="B390" s="127" t="s">
        <v>138</v>
      </c>
      <c r="C390" s="128">
        <v>374</v>
      </c>
      <c r="D390" s="128">
        <v>5</v>
      </c>
      <c r="E390" s="127" t="s">
        <v>418</v>
      </c>
      <c r="F390" s="129">
        <v>2200000</v>
      </c>
      <c r="G390" s="130" t="s">
        <v>542</v>
      </c>
    </row>
    <row r="391" spans="1:7" ht="12.75">
      <c r="A391" s="127">
        <v>20030074</v>
      </c>
      <c r="B391" s="127" t="s">
        <v>149</v>
      </c>
      <c r="C391" s="128">
        <v>374</v>
      </c>
      <c r="D391" s="128">
        <v>5</v>
      </c>
      <c r="E391" s="127" t="s">
        <v>418</v>
      </c>
      <c r="F391" s="129">
        <v>500000</v>
      </c>
      <c r="G391" s="130" t="s">
        <v>542</v>
      </c>
    </row>
    <row r="392" spans="1:7" ht="12.75">
      <c r="A392" s="127">
        <v>20060113</v>
      </c>
      <c r="B392" s="127" t="s">
        <v>194</v>
      </c>
      <c r="C392" s="128">
        <v>1114</v>
      </c>
      <c r="D392" s="128">
        <v>5</v>
      </c>
      <c r="E392" s="127" t="s">
        <v>418</v>
      </c>
      <c r="F392" s="129">
        <v>5000000</v>
      </c>
      <c r="G392" s="130" t="s">
        <v>542</v>
      </c>
    </row>
    <row r="393" spans="1:7" ht="12.75">
      <c r="A393" s="127">
        <v>20182557</v>
      </c>
      <c r="B393" s="127" t="s">
        <v>509</v>
      </c>
      <c r="C393" s="128">
        <v>638</v>
      </c>
      <c r="D393" s="128">
        <v>5</v>
      </c>
      <c r="E393" s="127" t="s">
        <v>418</v>
      </c>
      <c r="F393" s="129">
        <v>5000000</v>
      </c>
      <c r="G393" s="130" t="s">
        <v>542</v>
      </c>
    </row>
    <row r="394" spans="1:7" ht="12.75">
      <c r="A394" s="127">
        <v>19990144</v>
      </c>
      <c r="B394" s="127" t="s">
        <v>130</v>
      </c>
      <c r="C394" s="128">
        <v>426</v>
      </c>
      <c r="D394" s="128">
        <v>6</v>
      </c>
      <c r="E394" s="127" t="s">
        <v>415</v>
      </c>
      <c r="F394" s="129">
        <v>2000000</v>
      </c>
      <c r="G394" s="130" t="s">
        <v>542</v>
      </c>
    </row>
    <row r="395" spans="1:7" ht="12.75">
      <c r="A395" s="127">
        <v>20042993</v>
      </c>
      <c r="B395" s="127" t="s">
        <v>170</v>
      </c>
      <c r="C395" s="128">
        <v>374</v>
      </c>
      <c r="D395" s="128">
        <v>6</v>
      </c>
      <c r="E395" s="127" t="s">
        <v>415</v>
      </c>
      <c r="F395" s="129">
        <v>500000</v>
      </c>
      <c r="G395" s="130" t="s">
        <v>542</v>
      </c>
    </row>
    <row r="396" spans="1:7" ht="12.75">
      <c r="A396" s="127">
        <v>20090039</v>
      </c>
      <c r="B396" s="127" t="s">
        <v>227</v>
      </c>
      <c r="C396" s="128">
        <v>374</v>
      </c>
      <c r="D396" s="128">
        <v>6</v>
      </c>
      <c r="E396" s="127" t="s">
        <v>415</v>
      </c>
      <c r="F396" s="129">
        <v>1500000</v>
      </c>
      <c r="G396" s="130" t="s">
        <v>542</v>
      </c>
    </row>
    <row r="397" spans="1:7" ht="12.75">
      <c r="A397" s="127">
        <v>20100120</v>
      </c>
      <c r="B397" s="127" t="s">
        <v>485</v>
      </c>
      <c r="C397" s="128">
        <v>376</v>
      </c>
      <c r="D397" s="128">
        <v>6</v>
      </c>
      <c r="E397" s="127" t="s">
        <v>415</v>
      </c>
      <c r="F397" s="129">
        <v>750000</v>
      </c>
      <c r="G397" s="130" t="s">
        <v>542</v>
      </c>
    </row>
    <row r="398" spans="1:7" ht="12.75">
      <c r="A398" s="127">
        <v>20100122</v>
      </c>
      <c r="B398" s="127" t="s">
        <v>234</v>
      </c>
      <c r="C398" s="128">
        <v>375</v>
      </c>
      <c r="D398" s="128">
        <v>6</v>
      </c>
      <c r="E398" s="127" t="s">
        <v>415</v>
      </c>
      <c r="F398" s="129">
        <v>625000</v>
      </c>
      <c r="G398" s="130" t="s">
        <v>542</v>
      </c>
    </row>
    <row r="399" spans="1:7" ht="12.75">
      <c r="A399" s="127">
        <v>19970061</v>
      </c>
      <c r="B399" s="127" t="s">
        <v>117</v>
      </c>
      <c r="C399" s="128">
        <v>374</v>
      </c>
      <c r="D399" s="128">
        <v>7</v>
      </c>
      <c r="E399" s="127" t="s">
        <v>409</v>
      </c>
      <c r="F399" s="129">
        <v>1000000</v>
      </c>
      <c r="G399" s="130" t="s">
        <v>542</v>
      </c>
    </row>
    <row r="400" spans="1:7" ht="12.75">
      <c r="A400" s="127">
        <v>20030074</v>
      </c>
      <c r="B400" s="127" t="s">
        <v>149</v>
      </c>
      <c r="C400" s="128">
        <v>374</v>
      </c>
      <c r="D400" s="128">
        <v>7</v>
      </c>
      <c r="E400" s="127" t="s">
        <v>409</v>
      </c>
      <c r="F400" s="129">
        <v>500000</v>
      </c>
      <c r="G400" s="130" t="s">
        <v>542</v>
      </c>
    </row>
    <row r="401" spans="1:7" ht="12.75">
      <c r="A401" s="127">
        <v>20100122</v>
      </c>
      <c r="B401" s="127" t="s">
        <v>234</v>
      </c>
      <c r="C401" s="128">
        <v>375</v>
      </c>
      <c r="D401" s="128">
        <v>7</v>
      </c>
      <c r="E401" s="127" t="s">
        <v>409</v>
      </c>
      <c r="F401" s="129">
        <v>625000</v>
      </c>
      <c r="G401" s="130" t="s">
        <v>542</v>
      </c>
    </row>
    <row r="402" spans="1:7" ht="12.75">
      <c r="A402" s="127">
        <v>19980323</v>
      </c>
      <c r="B402" s="127" t="s">
        <v>464</v>
      </c>
      <c r="C402" s="128">
        <v>428</v>
      </c>
      <c r="D402" s="128">
        <v>8</v>
      </c>
      <c r="E402" s="127" t="s">
        <v>436</v>
      </c>
      <c r="F402" s="129">
        <v>6380000</v>
      </c>
      <c r="G402" s="130" t="s">
        <v>542</v>
      </c>
    </row>
    <row r="403" spans="1:7" ht="12.75">
      <c r="A403" s="127">
        <v>20030658</v>
      </c>
      <c r="B403" s="127" t="s">
        <v>162</v>
      </c>
      <c r="C403" s="128">
        <v>469</v>
      </c>
      <c r="D403" s="128">
        <v>8</v>
      </c>
      <c r="E403" s="127" t="s">
        <v>436</v>
      </c>
      <c r="F403" s="129">
        <v>500000</v>
      </c>
      <c r="G403" s="130" t="s">
        <v>542</v>
      </c>
    </row>
    <row r="404" spans="1:7" ht="12.75">
      <c r="A404" s="127">
        <v>19960195</v>
      </c>
      <c r="B404" s="127" t="s">
        <v>115</v>
      </c>
      <c r="C404" s="128">
        <v>374</v>
      </c>
      <c r="D404" s="128">
        <v>10</v>
      </c>
      <c r="E404" s="127" t="s">
        <v>407</v>
      </c>
      <c r="F404" s="129">
        <v>2000000</v>
      </c>
      <c r="G404" s="130" t="s">
        <v>542</v>
      </c>
    </row>
    <row r="405" spans="1:7" ht="12.75">
      <c r="A405" s="127">
        <v>20100122</v>
      </c>
      <c r="B405" s="127" t="s">
        <v>234</v>
      </c>
      <c r="C405" s="128">
        <v>375</v>
      </c>
      <c r="D405" s="128">
        <v>10</v>
      </c>
      <c r="E405" s="127" t="s">
        <v>407</v>
      </c>
      <c r="F405" s="129">
        <v>625000</v>
      </c>
      <c r="G405" s="130" t="s">
        <v>542</v>
      </c>
    </row>
    <row r="406" spans="1:7" ht="12.75">
      <c r="A406" s="127">
        <v>20190053</v>
      </c>
      <c r="B406" s="127" t="s">
        <v>344</v>
      </c>
      <c r="C406" s="128">
        <v>1703</v>
      </c>
      <c r="D406" s="128">
        <v>10</v>
      </c>
      <c r="E406" s="127" t="s">
        <v>407</v>
      </c>
      <c r="F406" s="129">
        <v>750000</v>
      </c>
      <c r="G406" s="130" t="s">
        <v>542</v>
      </c>
    </row>
    <row r="407" spans="1:7" ht="12.75">
      <c r="A407" s="127">
        <v>20000172</v>
      </c>
      <c r="B407" s="127" t="s">
        <v>137</v>
      </c>
      <c r="C407" s="128">
        <v>374</v>
      </c>
      <c r="D407" s="128">
        <v>11</v>
      </c>
      <c r="E407" s="127" t="s">
        <v>417</v>
      </c>
      <c r="F407" s="129">
        <v>500000</v>
      </c>
      <c r="G407" s="130" t="s">
        <v>542</v>
      </c>
    </row>
    <row r="408" spans="1:7" ht="12.75">
      <c r="A408" s="127">
        <v>20100122</v>
      </c>
      <c r="B408" s="127" t="s">
        <v>234</v>
      </c>
      <c r="C408" s="128">
        <v>375</v>
      </c>
      <c r="D408" s="128">
        <v>11</v>
      </c>
      <c r="E408" s="127" t="s">
        <v>417</v>
      </c>
      <c r="F408" s="129">
        <v>625000</v>
      </c>
      <c r="G408" s="130" t="s">
        <v>542</v>
      </c>
    </row>
    <row r="409" spans="1:7" ht="12.75">
      <c r="A409" s="127">
        <v>20190053</v>
      </c>
      <c r="B409" s="127" t="s">
        <v>344</v>
      </c>
      <c r="C409" s="128">
        <v>1703</v>
      </c>
      <c r="D409" s="128">
        <v>11</v>
      </c>
      <c r="E409" s="127" t="s">
        <v>417</v>
      </c>
      <c r="F409" s="129">
        <v>750000</v>
      </c>
      <c r="G409" s="130" t="s">
        <v>542</v>
      </c>
    </row>
    <row r="410" spans="1:7" ht="12.75">
      <c r="A410" s="127">
        <v>20030017</v>
      </c>
      <c r="B410" s="127" t="s">
        <v>147</v>
      </c>
      <c r="C410" s="128">
        <v>428</v>
      </c>
      <c r="D410" s="128">
        <v>12</v>
      </c>
      <c r="E410" s="127" t="s">
        <v>424</v>
      </c>
      <c r="F410" s="129">
        <v>500000</v>
      </c>
      <c r="G410" s="130" t="s">
        <v>542</v>
      </c>
    </row>
    <row r="411" spans="1:7" ht="12.75">
      <c r="A411" s="127">
        <v>20030472</v>
      </c>
      <c r="B411" s="127" t="s">
        <v>158</v>
      </c>
      <c r="C411" s="128">
        <v>374</v>
      </c>
      <c r="D411" s="128">
        <v>12</v>
      </c>
      <c r="E411" s="127" t="s">
        <v>424</v>
      </c>
      <c r="F411" s="129">
        <v>1000000</v>
      </c>
      <c r="G411" s="130" t="s">
        <v>542</v>
      </c>
    </row>
    <row r="412" spans="1:7" ht="12.75">
      <c r="A412" s="127">
        <v>20120059</v>
      </c>
      <c r="B412" s="127" t="s">
        <v>246</v>
      </c>
      <c r="C412" s="128">
        <v>415</v>
      </c>
      <c r="D412" s="128">
        <v>12</v>
      </c>
      <c r="E412" s="127" t="s">
        <v>424</v>
      </c>
      <c r="F412" s="129">
        <v>920500</v>
      </c>
      <c r="G412" s="130" t="s">
        <v>542</v>
      </c>
    </row>
    <row r="413" spans="1:7" ht="12.75">
      <c r="A413" s="127">
        <v>20170067</v>
      </c>
      <c r="B413" s="127" t="s">
        <v>269</v>
      </c>
      <c r="C413" s="128">
        <v>415</v>
      </c>
      <c r="D413" s="128">
        <v>12</v>
      </c>
      <c r="E413" s="127" t="s">
        <v>424</v>
      </c>
      <c r="F413" s="129">
        <v>68200</v>
      </c>
      <c r="G413" s="130" t="s">
        <v>542</v>
      </c>
    </row>
    <row r="414" spans="1:7" ht="12.75">
      <c r="A414" s="127">
        <v>20170068</v>
      </c>
      <c r="B414" s="127" t="s">
        <v>270</v>
      </c>
      <c r="C414" s="128">
        <v>415</v>
      </c>
      <c r="D414" s="128">
        <v>12</v>
      </c>
      <c r="E414" s="127" t="s">
        <v>424</v>
      </c>
      <c r="F414" s="129">
        <v>93760</v>
      </c>
      <c r="G414" s="130" t="s">
        <v>542</v>
      </c>
    </row>
    <row r="415" spans="1:7" ht="12.75">
      <c r="A415" s="127">
        <v>20170071</v>
      </c>
      <c r="B415" s="127" t="s">
        <v>273</v>
      </c>
      <c r="C415" s="128">
        <v>415</v>
      </c>
      <c r="D415" s="128">
        <v>12</v>
      </c>
      <c r="E415" s="127" t="s">
        <v>424</v>
      </c>
      <c r="F415" s="129">
        <v>109320</v>
      </c>
      <c r="G415" s="130" t="s">
        <v>542</v>
      </c>
    </row>
    <row r="416" spans="1:7" ht="12.75">
      <c r="A416" s="127">
        <v>20100104</v>
      </c>
      <c r="B416" s="127" t="s">
        <v>233</v>
      </c>
      <c r="C416" s="128">
        <v>1002</v>
      </c>
      <c r="D416" s="128">
        <v>14</v>
      </c>
      <c r="E416" s="127" t="s">
        <v>450</v>
      </c>
      <c r="F416" s="129">
        <v>6000000</v>
      </c>
      <c r="G416" s="130" t="s">
        <v>542</v>
      </c>
    </row>
    <row r="417" spans="1:7" ht="12.75">
      <c r="A417" s="127">
        <v>20010362</v>
      </c>
      <c r="B417" s="127" t="s">
        <v>468</v>
      </c>
      <c r="C417" s="128">
        <v>71</v>
      </c>
      <c r="D417" s="128">
        <v>15</v>
      </c>
      <c r="E417" s="127" t="s">
        <v>437</v>
      </c>
      <c r="F417" s="129">
        <v>1500000</v>
      </c>
      <c r="G417" s="130" t="s">
        <v>542</v>
      </c>
    </row>
    <row r="418" spans="1:7" ht="12.75">
      <c r="A418" s="127">
        <v>20030658</v>
      </c>
      <c r="B418" s="127" t="s">
        <v>162</v>
      </c>
      <c r="C418" s="128">
        <v>469</v>
      </c>
      <c r="D418" s="128">
        <v>15</v>
      </c>
      <c r="E418" s="127" t="s">
        <v>437</v>
      </c>
      <c r="F418" s="129">
        <v>500000</v>
      </c>
      <c r="G418" s="130" t="s">
        <v>542</v>
      </c>
    </row>
    <row r="419" spans="1:7" ht="12.75">
      <c r="A419" s="127">
        <v>20100100</v>
      </c>
      <c r="B419" s="127" t="s">
        <v>232</v>
      </c>
      <c r="C419" s="128">
        <v>73</v>
      </c>
      <c r="D419" s="128">
        <v>15</v>
      </c>
      <c r="E419" s="127" t="s">
        <v>437</v>
      </c>
      <c r="F419" s="129">
        <v>300000</v>
      </c>
      <c r="G419" s="130" t="s">
        <v>542</v>
      </c>
    </row>
    <row r="420" spans="1:7" ht="12.75">
      <c r="A420" s="127">
        <v>19970063</v>
      </c>
      <c r="B420" s="127" t="s">
        <v>118</v>
      </c>
      <c r="C420" s="128">
        <v>374</v>
      </c>
      <c r="D420" s="128">
        <v>16</v>
      </c>
      <c r="E420" s="127" t="s">
        <v>410</v>
      </c>
      <c r="F420" s="129">
        <v>1100000</v>
      </c>
      <c r="G420" s="130" t="s">
        <v>542</v>
      </c>
    </row>
    <row r="421" spans="1:7" ht="12.75">
      <c r="A421" s="127">
        <v>20030475</v>
      </c>
      <c r="B421" s="127" t="s">
        <v>19</v>
      </c>
      <c r="C421" s="128">
        <v>428</v>
      </c>
      <c r="D421" s="128">
        <v>16</v>
      </c>
      <c r="E421" s="127" t="s">
        <v>410</v>
      </c>
      <c r="F421" s="129">
        <v>222222</v>
      </c>
      <c r="G421" s="130" t="s">
        <v>542</v>
      </c>
    </row>
    <row r="422" spans="1:7" ht="12.75">
      <c r="A422" s="127">
        <v>20170126</v>
      </c>
      <c r="B422" s="127" t="s">
        <v>287</v>
      </c>
      <c r="C422" s="128">
        <v>1099</v>
      </c>
      <c r="D422" s="128">
        <v>16</v>
      </c>
      <c r="E422" s="127" t="s">
        <v>410</v>
      </c>
      <c r="F422" s="129">
        <v>8000000</v>
      </c>
      <c r="G422" s="130" t="s">
        <v>542</v>
      </c>
    </row>
    <row r="423" spans="1:7" ht="12.75">
      <c r="A423" s="127">
        <v>20030475</v>
      </c>
      <c r="B423" s="127" t="s">
        <v>19</v>
      </c>
      <c r="C423" s="128">
        <v>428</v>
      </c>
      <c r="D423" s="128">
        <v>17</v>
      </c>
      <c r="E423" s="127" t="s">
        <v>429</v>
      </c>
      <c r="F423" s="129">
        <v>222222</v>
      </c>
      <c r="G423" s="130" t="s">
        <v>542</v>
      </c>
    </row>
    <row r="424" spans="1:7" ht="12.75">
      <c r="A424" s="127">
        <v>20182617</v>
      </c>
      <c r="B424" s="127" t="s">
        <v>333</v>
      </c>
      <c r="C424" s="128">
        <v>678</v>
      </c>
      <c r="D424" s="128">
        <v>17</v>
      </c>
      <c r="E424" s="127" t="s">
        <v>429</v>
      </c>
      <c r="F424" s="129">
        <v>5000000</v>
      </c>
      <c r="G424" s="130" t="s">
        <v>542</v>
      </c>
    </row>
    <row r="425" spans="1:7" ht="12.75">
      <c r="A425" s="127">
        <v>20030475</v>
      </c>
      <c r="B425" s="127" t="s">
        <v>19</v>
      </c>
      <c r="C425" s="128">
        <v>428</v>
      </c>
      <c r="D425" s="128">
        <v>18</v>
      </c>
      <c r="E425" s="127" t="s">
        <v>430</v>
      </c>
      <c r="F425" s="129">
        <v>222222</v>
      </c>
      <c r="G425" s="130" t="s">
        <v>542</v>
      </c>
    </row>
    <row r="426" spans="1:7" ht="12.75">
      <c r="A426" s="127">
        <v>20110056</v>
      </c>
      <c r="B426" s="127" t="s">
        <v>236</v>
      </c>
      <c r="C426" s="128">
        <v>447</v>
      </c>
      <c r="D426" s="128">
        <v>18</v>
      </c>
      <c r="E426" s="127" t="s">
        <v>430</v>
      </c>
      <c r="F426" s="129">
        <v>2500000</v>
      </c>
      <c r="G426" s="130" t="s">
        <v>542</v>
      </c>
    </row>
    <row r="427" spans="1:7" ht="12.75">
      <c r="A427" s="127">
        <v>20182428</v>
      </c>
      <c r="B427" s="127" t="s">
        <v>495</v>
      </c>
      <c r="C427" s="128">
        <v>447</v>
      </c>
      <c r="D427" s="128">
        <v>18</v>
      </c>
      <c r="E427" s="127" t="s">
        <v>430</v>
      </c>
      <c r="F427" s="129">
        <v>12500000</v>
      </c>
      <c r="G427" s="130" t="s">
        <v>542</v>
      </c>
    </row>
    <row r="428" spans="1:7" ht="12.75">
      <c r="A428" s="127">
        <v>20010362</v>
      </c>
      <c r="B428" s="127" t="s">
        <v>468</v>
      </c>
      <c r="C428" s="128">
        <v>71</v>
      </c>
      <c r="D428" s="128">
        <v>19</v>
      </c>
      <c r="E428" s="127" t="s">
        <v>431</v>
      </c>
      <c r="F428" s="129">
        <v>1700000</v>
      </c>
      <c r="G428" s="130" t="s">
        <v>542</v>
      </c>
    </row>
    <row r="429" spans="1:7" ht="12.75">
      <c r="A429" s="127">
        <v>20030475</v>
      </c>
      <c r="B429" s="127" t="s">
        <v>19</v>
      </c>
      <c r="C429" s="128">
        <v>428</v>
      </c>
      <c r="D429" s="128">
        <v>19</v>
      </c>
      <c r="E429" s="127" t="s">
        <v>431</v>
      </c>
      <c r="F429" s="129">
        <v>222222</v>
      </c>
      <c r="G429" s="130" t="s">
        <v>542</v>
      </c>
    </row>
    <row r="430" spans="1:7" ht="12.75">
      <c r="A430" s="127">
        <v>20100100</v>
      </c>
      <c r="B430" s="127" t="s">
        <v>232</v>
      </c>
      <c r="C430" s="128">
        <v>73</v>
      </c>
      <c r="D430" s="128">
        <v>19</v>
      </c>
      <c r="E430" s="127" t="s">
        <v>431</v>
      </c>
      <c r="F430" s="129">
        <v>300000</v>
      </c>
      <c r="G430" s="130" t="s">
        <v>542</v>
      </c>
    </row>
    <row r="431" spans="1:7" ht="12.75">
      <c r="A431" s="127">
        <v>20110056</v>
      </c>
      <c r="B431" s="127" t="s">
        <v>236</v>
      </c>
      <c r="C431" s="128">
        <v>447</v>
      </c>
      <c r="D431" s="128">
        <v>19</v>
      </c>
      <c r="E431" s="127" t="s">
        <v>431</v>
      </c>
      <c r="F431" s="129">
        <v>2500000</v>
      </c>
      <c r="G431" s="130" t="s">
        <v>542</v>
      </c>
    </row>
    <row r="432" spans="1:7" ht="12.75">
      <c r="A432" s="127">
        <v>20120031</v>
      </c>
      <c r="B432" s="127" t="s">
        <v>241</v>
      </c>
      <c r="C432" s="128">
        <v>415</v>
      </c>
      <c r="D432" s="128">
        <v>19</v>
      </c>
      <c r="E432" s="127" t="s">
        <v>431</v>
      </c>
      <c r="F432" s="129">
        <v>599440</v>
      </c>
      <c r="G432" s="130" t="s">
        <v>542</v>
      </c>
    </row>
    <row r="433" spans="1:7" ht="12.75">
      <c r="A433" s="127">
        <v>20170191</v>
      </c>
      <c r="B433" s="127" t="s">
        <v>308</v>
      </c>
      <c r="C433" s="128">
        <v>415</v>
      </c>
      <c r="D433" s="128">
        <v>19</v>
      </c>
      <c r="E433" s="127" t="s">
        <v>431</v>
      </c>
      <c r="F433" s="129">
        <v>138630</v>
      </c>
      <c r="G433" s="130" t="s">
        <v>542</v>
      </c>
    </row>
    <row r="434" spans="1:7" ht="12.75">
      <c r="A434" s="127">
        <v>20170192</v>
      </c>
      <c r="B434" s="127" t="s">
        <v>309</v>
      </c>
      <c r="C434" s="128">
        <v>415</v>
      </c>
      <c r="D434" s="128">
        <v>19</v>
      </c>
      <c r="E434" s="127" t="s">
        <v>431</v>
      </c>
      <c r="F434" s="129">
        <v>194100</v>
      </c>
      <c r="G434" s="130" t="s">
        <v>542</v>
      </c>
    </row>
    <row r="435" spans="1:7" ht="12.75">
      <c r="A435" s="127">
        <v>20182298</v>
      </c>
      <c r="B435" s="127" t="s">
        <v>310</v>
      </c>
      <c r="C435" s="128">
        <v>415</v>
      </c>
      <c r="D435" s="128">
        <v>19</v>
      </c>
      <c r="E435" s="127" t="s">
        <v>431</v>
      </c>
      <c r="F435" s="129">
        <v>155130</v>
      </c>
      <c r="G435" s="130" t="s">
        <v>542</v>
      </c>
    </row>
    <row r="436" spans="1:7" ht="12.75">
      <c r="A436" s="127">
        <v>20182428</v>
      </c>
      <c r="B436" s="127" t="s">
        <v>495</v>
      </c>
      <c r="C436" s="128">
        <v>447</v>
      </c>
      <c r="D436" s="128">
        <v>19</v>
      </c>
      <c r="E436" s="127" t="s">
        <v>431</v>
      </c>
      <c r="F436" s="129">
        <v>12500000</v>
      </c>
      <c r="G436" s="130" t="s">
        <v>542</v>
      </c>
    </row>
    <row r="437" spans="1:7" ht="12.75">
      <c r="A437" s="127">
        <v>20190164</v>
      </c>
      <c r="B437" s="127" t="s">
        <v>374</v>
      </c>
      <c r="C437" s="128">
        <v>64</v>
      </c>
      <c r="D437" s="128">
        <v>19</v>
      </c>
      <c r="E437" s="127" t="s">
        <v>431</v>
      </c>
      <c r="F437" s="129">
        <v>1500000</v>
      </c>
      <c r="G437" s="130" t="s">
        <v>542</v>
      </c>
    </row>
    <row r="438" spans="1:7" ht="12.75">
      <c r="A438" s="127">
        <v>20030475</v>
      </c>
      <c r="B438" s="127" t="s">
        <v>19</v>
      </c>
      <c r="C438" s="128">
        <v>428</v>
      </c>
      <c r="D438" s="128">
        <v>20</v>
      </c>
      <c r="E438" s="127" t="s">
        <v>432</v>
      </c>
      <c r="F438" s="129">
        <v>222222</v>
      </c>
      <c r="G438" s="130" t="s">
        <v>542</v>
      </c>
    </row>
    <row r="439" spans="1:7" ht="12.75">
      <c r="A439" s="127">
        <v>20170140</v>
      </c>
      <c r="B439" s="127" t="s">
        <v>295</v>
      </c>
      <c r="C439" s="128">
        <v>638</v>
      </c>
      <c r="D439" s="128">
        <v>20</v>
      </c>
      <c r="E439" s="127" t="s">
        <v>432</v>
      </c>
      <c r="F439" s="129">
        <v>1000000</v>
      </c>
      <c r="G439" s="130" t="s">
        <v>542</v>
      </c>
    </row>
    <row r="440" spans="1:7" ht="12.75">
      <c r="A440" s="127">
        <v>20030475</v>
      </c>
      <c r="B440" s="127" t="s">
        <v>19</v>
      </c>
      <c r="C440" s="128">
        <v>428</v>
      </c>
      <c r="D440" s="128">
        <v>21</v>
      </c>
      <c r="E440" s="127" t="s">
        <v>433</v>
      </c>
      <c r="F440" s="129">
        <v>222222</v>
      </c>
      <c r="G440" s="130" t="s">
        <v>542</v>
      </c>
    </row>
    <row r="441" spans="1:7" ht="12.75">
      <c r="A441" s="127">
        <v>20110056</v>
      </c>
      <c r="B441" s="127" t="s">
        <v>236</v>
      </c>
      <c r="C441" s="128">
        <v>447</v>
      </c>
      <c r="D441" s="128">
        <v>21</v>
      </c>
      <c r="E441" s="127" t="s">
        <v>433</v>
      </c>
      <c r="F441" s="129">
        <v>2500000</v>
      </c>
      <c r="G441" s="130" t="s">
        <v>542</v>
      </c>
    </row>
    <row r="442" spans="1:7" ht="12.75">
      <c r="A442" s="127">
        <v>20182428</v>
      </c>
      <c r="B442" s="127" t="s">
        <v>495</v>
      </c>
      <c r="C442" s="128">
        <v>447</v>
      </c>
      <c r="D442" s="128">
        <v>21</v>
      </c>
      <c r="E442" s="127" t="s">
        <v>433</v>
      </c>
      <c r="F442" s="129">
        <v>12500000</v>
      </c>
      <c r="G442" s="130" t="s">
        <v>542</v>
      </c>
    </row>
    <row r="443" spans="1:7" ht="12.75">
      <c r="A443" s="127">
        <v>20010362</v>
      </c>
      <c r="B443" s="127" t="s">
        <v>468</v>
      </c>
      <c r="C443" s="128">
        <v>71</v>
      </c>
      <c r="D443" s="128">
        <v>22</v>
      </c>
      <c r="E443" s="127" t="s">
        <v>434</v>
      </c>
      <c r="F443" s="129">
        <v>1600000</v>
      </c>
      <c r="G443" s="130" t="s">
        <v>542</v>
      </c>
    </row>
    <row r="444" spans="1:7" ht="12.75">
      <c r="A444" s="127">
        <v>20030475</v>
      </c>
      <c r="B444" s="127" t="s">
        <v>19</v>
      </c>
      <c r="C444" s="128">
        <v>428</v>
      </c>
      <c r="D444" s="128">
        <v>22</v>
      </c>
      <c r="E444" s="127" t="s">
        <v>434</v>
      </c>
      <c r="F444" s="129">
        <v>222222</v>
      </c>
      <c r="G444" s="130" t="s">
        <v>542</v>
      </c>
    </row>
    <row r="445" spans="1:7" ht="12.75">
      <c r="A445" s="127">
        <v>20190169</v>
      </c>
      <c r="B445" s="127" t="s">
        <v>376</v>
      </c>
      <c r="C445" s="128">
        <v>639</v>
      </c>
      <c r="D445" s="128">
        <v>22</v>
      </c>
      <c r="E445" s="127" t="s">
        <v>434</v>
      </c>
      <c r="F445" s="129">
        <v>26086960</v>
      </c>
      <c r="G445" s="130" t="s">
        <v>542</v>
      </c>
    </row>
    <row r="446" spans="1:7" ht="12.75">
      <c r="A446" s="127">
        <v>20030475</v>
      </c>
      <c r="B446" s="127" t="s">
        <v>19</v>
      </c>
      <c r="C446" s="128">
        <v>428</v>
      </c>
      <c r="D446" s="128">
        <v>24</v>
      </c>
      <c r="E446" s="127" t="s">
        <v>435</v>
      </c>
      <c r="F446" s="129">
        <v>222222</v>
      </c>
      <c r="G446" s="130" t="s">
        <v>542</v>
      </c>
    </row>
    <row r="447" spans="1:7" ht="12.75">
      <c r="A447" s="127">
        <v>19980174</v>
      </c>
      <c r="B447" s="127" t="s">
        <v>120</v>
      </c>
      <c r="C447" s="128">
        <v>374</v>
      </c>
      <c r="D447" s="128">
        <v>25</v>
      </c>
      <c r="E447" s="127" t="s">
        <v>411</v>
      </c>
      <c r="F447" s="129">
        <v>3000000</v>
      </c>
      <c r="G447" s="130" t="s">
        <v>542</v>
      </c>
    </row>
    <row r="448" spans="1:7" ht="12.75">
      <c r="A448" s="127">
        <v>20010118</v>
      </c>
      <c r="B448" s="127" t="s">
        <v>140</v>
      </c>
      <c r="C448" s="128">
        <v>374</v>
      </c>
      <c r="D448" s="128">
        <v>25</v>
      </c>
      <c r="E448" s="127" t="s">
        <v>411</v>
      </c>
      <c r="F448" s="129">
        <v>1600000</v>
      </c>
      <c r="G448" s="130" t="s">
        <v>542</v>
      </c>
    </row>
    <row r="449" spans="1:7" ht="12.75">
      <c r="A449" s="127">
        <v>20030475</v>
      </c>
      <c r="B449" s="127" t="s">
        <v>19</v>
      </c>
      <c r="C449" s="128">
        <v>428</v>
      </c>
      <c r="D449" s="128">
        <v>25</v>
      </c>
      <c r="E449" s="127" t="s">
        <v>411</v>
      </c>
      <c r="F449" s="129">
        <v>222224</v>
      </c>
      <c r="G449" s="130" t="s">
        <v>542</v>
      </c>
    </row>
    <row r="450" spans="1:7" ht="12.75">
      <c r="A450" s="127">
        <v>20110056</v>
      </c>
      <c r="B450" s="127" t="s">
        <v>236</v>
      </c>
      <c r="C450" s="128">
        <v>447</v>
      </c>
      <c r="D450" s="128">
        <v>26</v>
      </c>
      <c r="E450" s="127" t="s">
        <v>453</v>
      </c>
      <c r="F450" s="129">
        <v>2500000</v>
      </c>
      <c r="G450" s="130" t="s">
        <v>542</v>
      </c>
    </row>
    <row r="451" spans="1:7" ht="12.75">
      <c r="A451" s="127">
        <v>20182428</v>
      </c>
      <c r="B451" s="127" t="s">
        <v>495</v>
      </c>
      <c r="C451" s="128">
        <v>447</v>
      </c>
      <c r="D451" s="128">
        <v>26</v>
      </c>
      <c r="E451" s="127" t="s">
        <v>453</v>
      </c>
      <c r="F451" s="129">
        <v>12500000</v>
      </c>
      <c r="G451" s="130" t="s">
        <v>542</v>
      </c>
    </row>
    <row r="452" spans="1:7" ht="12.75">
      <c r="A452" s="127">
        <v>20080078</v>
      </c>
      <c r="B452" s="127" t="s">
        <v>219</v>
      </c>
      <c r="C452" s="128">
        <v>428</v>
      </c>
      <c r="D452" s="128">
        <v>29</v>
      </c>
      <c r="E452" s="127" t="s">
        <v>445</v>
      </c>
      <c r="F452" s="129">
        <v>5000000</v>
      </c>
      <c r="G452" s="130" t="s">
        <v>542</v>
      </c>
    </row>
    <row r="453" spans="1:7" ht="12.75">
      <c r="A453" s="127">
        <v>20170128</v>
      </c>
      <c r="B453" s="127" t="s">
        <v>289</v>
      </c>
      <c r="C453" s="128">
        <v>427</v>
      </c>
      <c r="D453" s="128">
        <v>29</v>
      </c>
      <c r="E453" s="127" t="s">
        <v>445</v>
      </c>
      <c r="F453" s="129">
        <v>20000000</v>
      </c>
      <c r="G453" s="130" t="s">
        <v>542</v>
      </c>
    </row>
    <row r="454" spans="1:7" ht="12.75">
      <c r="A454" s="127">
        <v>19940414</v>
      </c>
      <c r="B454" s="127" t="s">
        <v>111</v>
      </c>
      <c r="C454" s="128">
        <v>374</v>
      </c>
      <c r="D454" s="128">
        <v>30</v>
      </c>
      <c r="E454" s="127" t="s">
        <v>405</v>
      </c>
      <c r="F454" s="129">
        <v>2500000</v>
      </c>
      <c r="G454" s="130" t="s">
        <v>542</v>
      </c>
    </row>
    <row r="455" spans="1:7" ht="12.75">
      <c r="A455" s="127">
        <v>20100100</v>
      </c>
      <c r="B455" s="127" t="s">
        <v>232</v>
      </c>
      <c r="C455" s="128">
        <v>73</v>
      </c>
      <c r="D455" s="128">
        <v>32</v>
      </c>
      <c r="E455" s="127" t="s">
        <v>412</v>
      </c>
      <c r="F455" s="129">
        <v>300000</v>
      </c>
      <c r="G455" s="130" t="s">
        <v>542</v>
      </c>
    </row>
    <row r="456" spans="1:7" ht="12.75">
      <c r="A456" s="127">
        <v>20110092</v>
      </c>
      <c r="B456" s="127" t="s">
        <v>239</v>
      </c>
      <c r="C456" s="128">
        <v>415</v>
      </c>
      <c r="D456" s="128">
        <v>32</v>
      </c>
      <c r="E456" s="127" t="s">
        <v>412</v>
      </c>
      <c r="F456" s="129">
        <v>10500000</v>
      </c>
      <c r="G456" s="130" t="s">
        <v>542</v>
      </c>
    </row>
    <row r="457" spans="1:7" ht="12.75">
      <c r="A457" s="127">
        <v>20190003</v>
      </c>
      <c r="B457" s="127" t="s">
        <v>336</v>
      </c>
      <c r="C457" s="128">
        <v>415</v>
      </c>
      <c r="D457" s="128">
        <v>32</v>
      </c>
      <c r="E457" s="127" t="s">
        <v>412</v>
      </c>
      <c r="F457" s="129">
        <v>4500000</v>
      </c>
      <c r="G457" s="130" t="s">
        <v>542</v>
      </c>
    </row>
    <row r="458" spans="1:7" ht="12.75">
      <c r="A458" s="127">
        <v>20190004</v>
      </c>
      <c r="B458" s="127" t="s">
        <v>337</v>
      </c>
      <c r="C458" s="128">
        <v>415</v>
      </c>
      <c r="D458" s="128">
        <v>32</v>
      </c>
      <c r="E458" s="127" t="s">
        <v>412</v>
      </c>
      <c r="F458" s="129">
        <v>500000</v>
      </c>
      <c r="G458" s="130" t="s">
        <v>542</v>
      </c>
    </row>
    <row r="459" spans="1:7" ht="12.75">
      <c r="A459" s="127">
        <v>20190005</v>
      </c>
      <c r="B459" s="127" t="s">
        <v>338</v>
      </c>
      <c r="C459" s="128">
        <v>415</v>
      </c>
      <c r="D459" s="128">
        <v>32</v>
      </c>
      <c r="E459" s="127" t="s">
        <v>412</v>
      </c>
      <c r="F459" s="129">
        <v>1000000</v>
      </c>
      <c r="G459" s="130" t="s">
        <v>542</v>
      </c>
    </row>
    <row r="460" spans="1:7" ht="12.75">
      <c r="A460" s="127">
        <v>20182618</v>
      </c>
      <c r="B460" s="127" t="s">
        <v>334</v>
      </c>
      <c r="C460" s="128">
        <v>678</v>
      </c>
      <c r="D460" s="128">
        <v>34</v>
      </c>
      <c r="E460" s="127" t="s">
        <v>447</v>
      </c>
      <c r="F460" s="129">
        <v>5000000</v>
      </c>
      <c r="G460" s="130" t="s">
        <v>542</v>
      </c>
    </row>
    <row r="461" spans="1:7" ht="12.75">
      <c r="A461" s="127">
        <v>20190054</v>
      </c>
      <c r="B461" s="127" t="s">
        <v>345</v>
      </c>
      <c r="C461" s="128">
        <v>1703</v>
      </c>
      <c r="D461" s="128">
        <v>35</v>
      </c>
      <c r="E461" s="127" t="s">
        <v>458</v>
      </c>
      <c r="F461" s="129">
        <v>20000000</v>
      </c>
      <c r="G461" s="130" t="s">
        <v>542</v>
      </c>
    </row>
    <row r="462" spans="1:7" ht="12.75">
      <c r="A462" s="127">
        <v>20190200</v>
      </c>
      <c r="B462" s="127" t="s">
        <v>517</v>
      </c>
      <c r="C462" s="128">
        <v>73</v>
      </c>
      <c r="D462" s="128">
        <v>35</v>
      </c>
      <c r="E462" s="127" t="s">
        <v>458</v>
      </c>
      <c r="F462" s="129">
        <v>3000000</v>
      </c>
      <c r="G462" s="130" t="s">
        <v>542</v>
      </c>
    </row>
    <row r="463" spans="1:7" ht="12.75">
      <c r="A463" s="127">
        <v>20100122</v>
      </c>
      <c r="B463" s="127" t="s">
        <v>234</v>
      </c>
      <c r="C463" s="128">
        <v>375</v>
      </c>
      <c r="D463" s="128">
        <v>36</v>
      </c>
      <c r="E463" s="127" t="s">
        <v>448</v>
      </c>
      <c r="F463" s="129">
        <v>625000</v>
      </c>
      <c r="G463" s="130" t="s">
        <v>542</v>
      </c>
    </row>
    <row r="464" spans="1:7" ht="12.75">
      <c r="A464" s="127">
        <v>20100122</v>
      </c>
      <c r="B464" s="127" t="s">
        <v>234</v>
      </c>
      <c r="C464" s="128">
        <v>375</v>
      </c>
      <c r="D464" s="128">
        <v>37</v>
      </c>
      <c r="E464" s="127" t="s">
        <v>451</v>
      </c>
      <c r="F464" s="129">
        <v>625000</v>
      </c>
      <c r="G464" s="130" t="s">
        <v>542</v>
      </c>
    </row>
    <row r="465" spans="1:7" ht="12.75">
      <c r="A465" s="127">
        <v>20130054</v>
      </c>
      <c r="B465" s="127" t="s">
        <v>487</v>
      </c>
      <c r="C465" s="128">
        <v>415</v>
      </c>
      <c r="D465" s="128">
        <v>37</v>
      </c>
      <c r="E465" s="127" t="s">
        <v>451</v>
      </c>
      <c r="F465" s="129">
        <v>6125000</v>
      </c>
      <c r="G465" s="130" t="s">
        <v>542</v>
      </c>
    </row>
    <row r="466" spans="1:7" ht="12.75">
      <c r="A466" s="127">
        <v>20170090</v>
      </c>
      <c r="B466" s="127" t="s">
        <v>489</v>
      </c>
      <c r="C466" s="128">
        <v>415</v>
      </c>
      <c r="D466" s="128">
        <v>37</v>
      </c>
      <c r="E466" s="127" t="s">
        <v>451</v>
      </c>
      <c r="F466" s="129">
        <v>3500000</v>
      </c>
      <c r="G466" s="130" t="s">
        <v>542</v>
      </c>
    </row>
    <row r="467" spans="1:7" ht="12.75">
      <c r="A467" s="127">
        <v>20170092</v>
      </c>
      <c r="B467" s="127" t="s">
        <v>490</v>
      </c>
      <c r="C467" s="128">
        <v>415</v>
      </c>
      <c r="D467" s="128">
        <v>37</v>
      </c>
      <c r="E467" s="127" t="s">
        <v>451</v>
      </c>
      <c r="F467" s="129">
        <v>2625000</v>
      </c>
      <c r="G467" s="130" t="s">
        <v>542</v>
      </c>
    </row>
    <row r="468" spans="1:7" ht="12.75">
      <c r="A468" s="127">
        <v>20170094</v>
      </c>
      <c r="B468" s="127" t="s">
        <v>491</v>
      </c>
      <c r="C468" s="128">
        <v>415</v>
      </c>
      <c r="D468" s="128">
        <v>37</v>
      </c>
      <c r="E468" s="127" t="s">
        <v>451</v>
      </c>
      <c r="F468" s="129">
        <v>5250000</v>
      </c>
      <c r="G468" s="130" t="s">
        <v>542</v>
      </c>
    </row>
    <row r="469" spans="1:7" ht="12.75">
      <c r="A469" s="127">
        <v>20010362</v>
      </c>
      <c r="B469" s="127" t="s">
        <v>468</v>
      </c>
      <c r="C469" s="128">
        <v>71</v>
      </c>
      <c r="D469" s="128">
        <v>38</v>
      </c>
      <c r="E469" s="127" t="s">
        <v>439</v>
      </c>
      <c r="F469" s="129">
        <v>1900000</v>
      </c>
      <c r="G469" s="130" t="s">
        <v>542</v>
      </c>
    </row>
    <row r="470" spans="1:7" ht="12.75">
      <c r="A470" s="127">
        <v>20060103</v>
      </c>
      <c r="B470" s="127" t="s">
        <v>190</v>
      </c>
      <c r="C470" s="128">
        <v>1626</v>
      </c>
      <c r="D470" s="128">
        <v>38</v>
      </c>
      <c r="E470" s="127" t="s">
        <v>439</v>
      </c>
      <c r="F470" s="129">
        <v>333333.33</v>
      </c>
      <c r="G470" s="130" t="s">
        <v>542</v>
      </c>
    </row>
    <row r="471" spans="1:7" ht="12.75">
      <c r="A471" s="127">
        <v>20100122</v>
      </c>
      <c r="B471" s="127" t="s">
        <v>234</v>
      </c>
      <c r="C471" s="128">
        <v>375</v>
      </c>
      <c r="D471" s="128">
        <v>38</v>
      </c>
      <c r="E471" s="127" t="s">
        <v>439</v>
      </c>
      <c r="F471" s="129">
        <v>625000</v>
      </c>
      <c r="G471" s="130" t="s">
        <v>542</v>
      </c>
    </row>
    <row r="472" spans="1:7" ht="12.75">
      <c r="A472" s="127">
        <v>20190162</v>
      </c>
      <c r="B472" s="127" t="s">
        <v>372</v>
      </c>
      <c r="C472" s="128">
        <v>80</v>
      </c>
      <c r="D472" s="128">
        <v>38</v>
      </c>
      <c r="E472" s="127" t="s">
        <v>439</v>
      </c>
      <c r="F472" s="129">
        <v>500000</v>
      </c>
      <c r="G472" s="130" t="s">
        <v>542</v>
      </c>
    </row>
    <row r="473" spans="1:7" ht="12.75">
      <c r="A473" s="127">
        <v>20010362</v>
      </c>
      <c r="B473" s="127" t="s">
        <v>468</v>
      </c>
      <c r="C473" s="128">
        <v>71</v>
      </c>
      <c r="D473" s="128">
        <v>39</v>
      </c>
      <c r="E473" s="127" t="s">
        <v>428</v>
      </c>
      <c r="F473" s="129">
        <v>1100000</v>
      </c>
      <c r="G473" s="130" t="s">
        <v>542</v>
      </c>
    </row>
    <row r="474" spans="1:7" ht="12.75">
      <c r="A474" s="127">
        <v>20030472</v>
      </c>
      <c r="B474" s="127" t="s">
        <v>158</v>
      </c>
      <c r="C474" s="128">
        <v>374</v>
      </c>
      <c r="D474" s="128">
        <v>39</v>
      </c>
      <c r="E474" s="127" t="s">
        <v>428</v>
      </c>
      <c r="F474" s="129">
        <v>1000000</v>
      </c>
      <c r="G474" s="130" t="s">
        <v>542</v>
      </c>
    </row>
    <row r="475" spans="1:7" ht="12.75">
      <c r="A475" s="127">
        <v>20042992</v>
      </c>
      <c r="B475" s="127" t="s">
        <v>169</v>
      </c>
      <c r="C475" s="128">
        <v>374</v>
      </c>
      <c r="D475" s="128">
        <v>40</v>
      </c>
      <c r="E475" s="127" t="s">
        <v>425</v>
      </c>
      <c r="F475" s="129">
        <v>1000000</v>
      </c>
      <c r="G475" s="130" t="s">
        <v>542</v>
      </c>
    </row>
    <row r="476" spans="1:7" ht="12.75">
      <c r="A476" s="127">
        <v>20060241</v>
      </c>
      <c r="B476" s="127" t="s">
        <v>201</v>
      </c>
      <c r="C476" s="128">
        <v>428</v>
      </c>
      <c r="D476" s="128">
        <v>40</v>
      </c>
      <c r="E476" s="127" t="s">
        <v>425</v>
      </c>
      <c r="F476" s="129">
        <v>1500000</v>
      </c>
      <c r="G476" s="130" t="s">
        <v>542</v>
      </c>
    </row>
    <row r="477" spans="1:7" ht="12.75">
      <c r="A477" s="127">
        <v>20080081</v>
      </c>
      <c r="B477" s="127" t="s">
        <v>222</v>
      </c>
      <c r="C477" s="128">
        <v>428</v>
      </c>
      <c r="D477" s="128">
        <v>40</v>
      </c>
      <c r="E477" s="127" t="s">
        <v>425</v>
      </c>
      <c r="F477" s="129">
        <v>500000</v>
      </c>
      <c r="G477" s="130" t="s">
        <v>542</v>
      </c>
    </row>
    <row r="478" spans="1:7" ht="12.75">
      <c r="A478" s="127">
        <v>20100122</v>
      </c>
      <c r="B478" s="127" t="s">
        <v>234</v>
      </c>
      <c r="C478" s="128">
        <v>375</v>
      </c>
      <c r="D478" s="128">
        <v>40</v>
      </c>
      <c r="E478" s="127" t="s">
        <v>425</v>
      </c>
      <c r="F478" s="129">
        <v>625000</v>
      </c>
      <c r="G478" s="130" t="s">
        <v>542</v>
      </c>
    </row>
    <row r="479" spans="1:7" ht="12.75">
      <c r="A479" s="127">
        <v>20120043</v>
      </c>
      <c r="B479" s="127" t="s">
        <v>486</v>
      </c>
      <c r="C479" s="128">
        <v>415</v>
      </c>
      <c r="D479" s="128">
        <v>40</v>
      </c>
      <c r="E479" s="127" t="s">
        <v>425</v>
      </c>
      <c r="F479" s="129">
        <v>3675000</v>
      </c>
      <c r="G479" s="130" t="s">
        <v>542</v>
      </c>
    </row>
    <row r="480" spans="1:7" ht="12.75">
      <c r="A480" s="127">
        <v>20170097</v>
      </c>
      <c r="B480" s="127" t="s">
        <v>492</v>
      </c>
      <c r="C480" s="128">
        <v>415</v>
      </c>
      <c r="D480" s="128">
        <v>40</v>
      </c>
      <c r="E480" s="127" t="s">
        <v>425</v>
      </c>
      <c r="F480" s="129">
        <v>2100000</v>
      </c>
      <c r="G480" s="130" t="s">
        <v>542</v>
      </c>
    </row>
    <row r="481" spans="1:7" ht="12.75">
      <c r="A481" s="127">
        <v>20170099</v>
      </c>
      <c r="B481" s="127" t="s">
        <v>493</v>
      </c>
      <c r="C481" s="128">
        <v>415</v>
      </c>
      <c r="D481" s="128">
        <v>40</v>
      </c>
      <c r="E481" s="127" t="s">
        <v>425</v>
      </c>
      <c r="F481" s="129">
        <v>1575000</v>
      </c>
      <c r="G481" s="130" t="s">
        <v>542</v>
      </c>
    </row>
    <row r="482" spans="1:7" ht="12.75">
      <c r="A482" s="127">
        <v>20170101</v>
      </c>
      <c r="B482" s="127" t="s">
        <v>494</v>
      </c>
      <c r="C482" s="128">
        <v>415</v>
      </c>
      <c r="D482" s="128">
        <v>40</v>
      </c>
      <c r="E482" s="127" t="s">
        <v>425</v>
      </c>
      <c r="F482" s="129">
        <v>3150000</v>
      </c>
      <c r="G482" s="130" t="s">
        <v>542</v>
      </c>
    </row>
    <row r="483" spans="1:7" ht="12.75">
      <c r="A483" s="127">
        <v>20060103</v>
      </c>
      <c r="B483" s="127" t="s">
        <v>190</v>
      </c>
      <c r="C483" s="128">
        <v>1626</v>
      </c>
      <c r="D483" s="128">
        <v>41</v>
      </c>
      <c r="E483" s="127" t="s">
        <v>440</v>
      </c>
      <c r="F483" s="129">
        <v>333333.33</v>
      </c>
      <c r="G483" s="130" t="s">
        <v>542</v>
      </c>
    </row>
    <row r="484" spans="1:7" ht="12.75">
      <c r="A484" s="127">
        <v>20100122</v>
      </c>
      <c r="B484" s="127" t="s">
        <v>234</v>
      </c>
      <c r="C484" s="128">
        <v>375</v>
      </c>
      <c r="D484" s="128">
        <v>41</v>
      </c>
      <c r="E484" s="127" t="s">
        <v>440</v>
      </c>
      <c r="F484" s="129">
        <v>625000</v>
      </c>
      <c r="G484" s="130" t="s">
        <v>542</v>
      </c>
    </row>
    <row r="485" spans="1:7" ht="12.75">
      <c r="A485" s="127">
        <v>20110091</v>
      </c>
      <c r="B485" s="127" t="s">
        <v>238</v>
      </c>
      <c r="C485" s="128">
        <v>415</v>
      </c>
      <c r="D485" s="128">
        <v>41</v>
      </c>
      <c r="E485" s="127" t="s">
        <v>440</v>
      </c>
      <c r="F485" s="129">
        <v>15000000</v>
      </c>
      <c r="G485" s="130" t="s">
        <v>542</v>
      </c>
    </row>
    <row r="486" spans="1:7" ht="12.75">
      <c r="A486" s="127">
        <v>20120033</v>
      </c>
      <c r="B486" s="127" t="s">
        <v>242</v>
      </c>
      <c r="C486" s="128">
        <v>415</v>
      </c>
      <c r="D486" s="128">
        <v>41</v>
      </c>
      <c r="E486" s="127" t="s">
        <v>440</v>
      </c>
      <c r="F486" s="129">
        <v>16000000</v>
      </c>
      <c r="G486" s="130" t="s">
        <v>542</v>
      </c>
    </row>
    <row r="487" spans="1:7" ht="12.75">
      <c r="A487" s="127">
        <v>20140010</v>
      </c>
      <c r="B487" s="127" t="s">
        <v>256</v>
      </c>
      <c r="C487" s="128">
        <v>1703</v>
      </c>
      <c r="D487" s="128">
        <v>41</v>
      </c>
      <c r="E487" s="127" t="s">
        <v>440</v>
      </c>
      <c r="F487" s="129">
        <v>10000000</v>
      </c>
      <c r="G487" s="130" t="s">
        <v>542</v>
      </c>
    </row>
    <row r="488" spans="1:7" ht="12.75">
      <c r="A488" s="127">
        <v>20162191</v>
      </c>
      <c r="B488" s="127" t="s">
        <v>262</v>
      </c>
      <c r="C488" s="128">
        <v>1099</v>
      </c>
      <c r="D488" s="128">
        <v>41</v>
      </c>
      <c r="E488" s="127" t="s">
        <v>440</v>
      </c>
      <c r="F488" s="129">
        <v>1000000</v>
      </c>
      <c r="G488" s="130" t="s">
        <v>542</v>
      </c>
    </row>
    <row r="489" spans="1:7" ht="12.75">
      <c r="A489" s="127">
        <v>20170069</v>
      </c>
      <c r="B489" s="127" t="s">
        <v>271</v>
      </c>
      <c r="C489" s="128">
        <v>415</v>
      </c>
      <c r="D489" s="128">
        <v>41</v>
      </c>
      <c r="E489" s="127" t="s">
        <v>440</v>
      </c>
      <c r="F489" s="129">
        <v>8000000</v>
      </c>
      <c r="G489" s="130" t="s">
        <v>542</v>
      </c>
    </row>
    <row r="490" spans="1:7" ht="12.75">
      <c r="A490" s="127">
        <v>20170070</v>
      </c>
      <c r="B490" s="127" t="s">
        <v>272</v>
      </c>
      <c r="C490" s="128">
        <v>415</v>
      </c>
      <c r="D490" s="128">
        <v>41</v>
      </c>
      <c r="E490" s="127" t="s">
        <v>440</v>
      </c>
      <c r="F490" s="129">
        <v>10000000</v>
      </c>
      <c r="G490" s="130" t="s">
        <v>542</v>
      </c>
    </row>
    <row r="491" spans="1:7" ht="12.75">
      <c r="A491" s="127">
        <v>20170072</v>
      </c>
      <c r="B491" s="127" t="s">
        <v>274</v>
      </c>
      <c r="C491" s="128">
        <v>415</v>
      </c>
      <c r="D491" s="128">
        <v>41</v>
      </c>
      <c r="E491" s="127" t="s">
        <v>440</v>
      </c>
      <c r="F491" s="129">
        <v>6000000</v>
      </c>
      <c r="G491" s="130" t="s">
        <v>542</v>
      </c>
    </row>
    <row r="492" spans="1:7" ht="12.75">
      <c r="A492" s="127">
        <v>20170091</v>
      </c>
      <c r="B492" s="127" t="s">
        <v>278</v>
      </c>
      <c r="C492" s="128">
        <v>415</v>
      </c>
      <c r="D492" s="128">
        <v>41</v>
      </c>
      <c r="E492" s="127" t="s">
        <v>440</v>
      </c>
      <c r="F492" s="129">
        <v>7000000</v>
      </c>
      <c r="G492" s="130" t="s">
        <v>542</v>
      </c>
    </row>
    <row r="493" spans="1:7" ht="12.75">
      <c r="A493" s="127">
        <v>20170093</v>
      </c>
      <c r="B493" s="127" t="s">
        <v>279</v>
      </c>
      <c r="C493" s="128">
        <v>415</v>
      </c>
      <c r="D493" s="128">
        <v>41</v>
      </c>
      <c r="E493" s="127" t="s">
        <v>440</v>
      </c>
      <c r="F493" s="129">
        <v>8000000</v>
      </c>
      <c r="G493" s="130" t="s">
        <v>542</v>
      </c>
    </row>
    <row r="494" spans="1:7" ht="12.75">
      <c r="A494" s="127">
        <v>20170096</v>
      </c>
      <c r="B494" s="127" t="s">
        <v>280</v>
      </c>
      <c r="C494" s="128">
        <v>415</v>
      </c>
      <c r="D494" s="128">
        <v>41</v>
      </c>
      <c r="E494" s="127" t="s">
        <v>440</v>
      </c>
      <c r="F494" s="129">
        <v>12000000</v>
      </c>
      <c r="G494" s="130" t="s">
        <v>542</v>
      </c>
    </row>
    <row r="495" spans="1:7" ht="12.75">
      <c r="A495" s="127">
        <v>20182619</v>
      </c>
      <c r="B495" s="127" t="s">
        <v>335</v>
      </c>
      <c r="C495" s="128">
        <v>65</v>
      </c>
      <c r="D495" s="128">
        <v>42</v>
      </c>
      <c r="E495" s="127" t="s">
        <v>457</v>
      </c>
      <c r="F495" s="129">
        <v>5000000</v>
      </c>
      <c r="G495" s="130" t="s">
        <v>542</v>
      </c>
    </row>
    <row r="496" spans="1:7" ht="12.75">
      <c r="A496" s="127">
        <v>20070144</v>
      </c>
      <c r="B496" s="127" t="s">
        <v>206</v>
      </c>
      <c r="C496" s="128">
        <v>977</v>
      </c>
      <c r="D496" s="128">
        <v>43</v>
      </c>
      <c r="E496" s="127" t="s">
        <v>444</v>
      </c>
      <c r="F496" s="129">
        <v>1000000</v>
      </c>
      <c r="G496" s="130" t="s">
        <v>542</v>
      </c>
    </row>
    <row r="497" spans="1:7" ht="12.75">
      <c r="A497" s="127">
        <v>20010362</v>
      </c>
      <c r="B497" s="127" t="s">
        <v>468</v>
      </c>
      <c r="C497" s="128">
        <v>71</v>
      </c>
      <c r="D497" s="128">
        <v>44</v>
      </c>
      <c r="E497" s="127" t="s">
        <v>452</v>
      </c>
      <c r="F497" s="129">
        <v>2000000</v>
      </c>
      <c r="G497" s="130" t="s">
        <v>542</v>
      </c>
    </row>
    <row r="498" spans="1:7" ht="12.75">
      <c r="A498" s="127">
        <v>20100122</v>
      </c>
      <c r="B498" s="127" t="s">
        <v>234</v>
      </c>
      <c r="C498" s="128">
        <v>375</v>
      </c>
      <c r="D498" s="128">
        <v>44</v>
      </c>
      <c r="E498" s="127" t="s">
        <v>452</v>
      </c>
      <c r="F498" s="129">
        <v>625000</v>
      </c>
      <c r="G498" s="130" t="s">
        <v>542</v>
      </c>
    </row>
    <row r="499" spans="1:7" ht="12.75">
      <c r="A499" s="127">
        <v>20190155</v>
      </c>
      <c r="B499" s="127" t="s">
        <v>516</v>
      </c>
      <c r="C499" s="128">
        <v>1114</v>
      </c>
      <c r="D499" s="128">
        <v>44</v>
      </c>
      <c r="E499" s="127" t="s">
        <v>452</v>
      </c>
      <c r="F499" s="129">
        <v>2000000</v>
      </c>
      <c r="G499" s="130" t="s">
        <v>542</v>
      </c>
    </row>
    <row r="500" spans="1:7" ht="12.75">
      <c r="A500" s="127">
        <v>20120030</v>
      </c>
      <c r="B500" s="127" t="s">
        <v>240</v>
      </c>
      <c r="C500" s="128">
        <v>415</v>
      </c>
      <c r="D500" s="128">
        <v>45</v>
      </c>
      <c r="E500" s="127" t="s">
        <v>455</v>
      </c>
      <c r="F500" s="129">
        <v>24000000</v>
      </c>
      <c r="G500" s="130" t="s">
        <v>542</v>
      </c>
    </row>
    <row r="501" spans="1:7" ht="12.75">
      <c r="A501" s="127">
        <v>20170079</v>
      </c>
      <c r="B501" s="127" t="s">
        <v>275</v>
      </c>
      <c r="C501" s="128">
        <v>415</v>
      </c>
      <c r="D501" s="128">
        <v>45</v>
      </c>
      <c r="E501" s="127" t="s">
        <v>455</v>
      </c>
      <c r="F501" s="129">
        <v>3600000</v>
      </c>
      <c r="G501" s="130" t="s">
        <v>542</v>
      </c>
    </row>
    <row r="502" spans="1:7" ht="12.75">
      <c r="A502" s="127">
        <v>20170081</v>
      </c>
      <c r="B502" s="127" t="s">
        <v>276</v>
      </c>
      <c r="C502" s="128">
        <v>415</v>
      </c>
      <c r="D502" s="128">
        <v>45</v>
      </c>
      <c r="E502" s="127" t="s">
        <v>455</v>
      </c>
      <c r="F502" s="129">
        <v>2400000</v>
      </c>
      <c r="G502" s="130" t="s">
        <v>542</v>
      </c>
    </row>
    <row r="503" spans="1:7" ht="12.75">
      <c r="A503" s="127">
        <v>20170083</v>
      </c>
      <c r="B503" s="127" t="s">
        <v>277</v>
      </c>
      <c r="C503" s="128">
        <v>415</v>
      </c>
      <c r="D503" s="128">
        <v>45</v>
      </c>
      <c r="E503" s="127" t="s">
        <v>455</v>
      </c>
      <c r="F503" s="129">
        <v>3600000</v>
      </c>
      <c r="G503" s="130" t="s">
        <v>542</v>
      </c>
    </row>
    <row r="504" spans="1:7" ht="12.75">
      <c r="A504" s="127">
        <v>20010119</v>
      </c>
      <c r="B504" s="127" t="s">
        <v>141</v>
      </c>
      <c r="C504" s="128">
        <v>374</v>
      </c>
      <c r="D504" s="128">
        <v>46</v>
      </c>
      <c r="E504" s="127" t="s">
        <v>420</v>
      </c>
      <c r="F504" s="129">
        <v>1500000</v>
      </c>
      <c r="G504" s="130" t="s">
        <v>542</v>
      </c>
    </row>
    <row r="505" spans="1:7" ht="12.75">
      <c r="A505" s="127">
        <v>20060103</v>
      </c>
      <c r="B505" s="127" t="s">
        <v>190</v>
      </c>
      <c r="C505" s="128">
        <v>1626</v>
      </c>
      <c r="D505" s="128">
        <v>46</v>
      </c>
      <c r="E505" s="127" t="s">
        <v>420</v>
      </c>
      <c r="F505" s="129">
        <v>333333.34</v>
      </c>
      <c r="G505" s="130" t="s">
        <v>542</v>
      </c>
    </row>
    <row r="506" spans="1:7" ht="12.75">
      <c r="A506" s="127">
        <v>20190168</v>
      </c>
      <c r="B506" s="127" t="s">
        <v>375</v>
      </c>
      <c r="C506" s="128">
        <v>80</v>
      </c>
      <c r="D506" s="128">
        <v>47</v>
      </c>
      <c r="E506" s="127" t="s">
        <v>460</v>
      </c>
      <c r="F506" s="129">
        <v>500000</v>
      </c>
      <c r="G506" s="130" t="s">
        <v>542</v>
      </c>
    </row>
    <row r="507" spans="1:7" ht="12.75">
      <c r="A507" s="127">
        <v>19980402</v>
      </c>
      <c r="B507" s="127" t="s">
        <v>127</v>
      </c>
      <c r="C507" s="128">
        <v>374</v>
      </c>
      <c r="D507" s="128">
        <v>48</v>
      </c>
      <c r="E507" s="127" t="s">
        <v>414</v>
      </c>
      <c r="F507" s="129">
        <v>1000000</v>
      </c>
      <c r="G507" s="130" t="s">
        <v>542</v>
      </c>
    </row>
    <row r="508" spans="1:7" ht="12.75">
      <c r="A508" s="127">
        <v>20010362</v>
      </c>
      <c r="B508" s="127" t="s">
        <v>468</v>
      </c>
      <c r="C508" s="128">
        <v>71</v>
      </c>
      <c r="D508" s="128">
        <v>48</v>
      </c>
      <c r="E508" s="127" t="s">
        <v>414</v>
      </c>
      <c r="F508" s="129">
        <v>1700000</v>
      </c>
      <c r="G508" s="130" t="s">
        <v>542</v>
      </c>
    </row>
    <row r="509" spans="1:7" ht="12.75">
      <c r="A509" s="127">
        <v>20070147</v>
      </c>
      <c r="B509" s="127" t="s">
        <v>207</v>
      </c>
      <c r="C509" s="128">
        <v>975</v>
      </c>
      <c r="D509" s="128">
        <v>48</v>
      </c>
      <c r="E509" s="127" t="s">
        <v>414</v>
      </c>
      <c r="F509" s="129">
        <v>50000000</v>
      </c>
      <c r="G509" s="130" t="s">
        <v>542</v>
      </c>
    </row>
    <row r="510" spans="1:7" ht="12.75">
      <c r="A510" s="127">
        <v>20090053</v>
      </c>
      <c r="B510" s="127" t="s">
        <v>228</v>
      </c>
      <c r="C510" s="128">
        <v>805</v>
      </c>
      <c r="D510" s="128">
        <v>48</v>
      </c>
      <c r="E510" s="127" t="s">
        <v>414</v>
      </c>
      <c r="F510" s="129">
        <v>700000</v>
      </c>
      <c r="G510" s="130" t="s">
        <v>542</v>
      </c>
    </row>
    <row r="511" spans="1:7" ht="12.75">
      <c r="A511" s="127">
        <v>20110066</v>
      </c>
      <c r="B511" s="127" t="s">
        <v>237</v>
      </c>
      <c r="C511" s="128">
        <v>447</v>
      </c>
      <c r="D511" s="128">
        <v>48</v>
      </c>
      <c r="E511" s="127" t="s">
        <v>414</v>
      </c>
      <c r="F511" s="129">
        <v>3333334</v>
      </c>
      <c r="G511" s="130" t="s">
        <v>542</v>
      </c>
    </row>
    <row r="512" spans="1:7" ht="12.75">
      <c r="A512" s="127">
        <v>20190170</v>
      </c>
      <c r="B512" s="127" t="s">
        <v>377</v>
      </c>
      <c r="C512" s="128">
        <v>80</v>
      </c>
      <c r="D512" s="128">
        <v>48</v>
      </c>
      <c r="E512" s="127" t="s">
        <v>414</v>
      </c>
      <c r="F512" s="129">
        <v>250000</v>
      </c>
      <c r="G512" s="130" t="s">
        <v>542</v>
      </c>
    </row>
    <row r="513" spans="1:7" ht="12.75">
      <c r="A513" s="127">
        <v>20190195</v>
      </c>
      <c r="B513" s="127" t="s">
        <v>394</v>
      </c>
      <c r="C513" s="128">
        <v>885</v>
      </c>
      <c r="D513" s="128">
        <v>48</v>
      </c>
      <c r="E513" s="127" t="s">
        <v>414</v>
      </c>
      <c r="F513" s="129">
        <v>200000</v>
      </c>
      <c r="G513" s="130" t="s">
        <v>542</v>
      </c>
    </row>
    <row r="514" spans="1:7" ht="12.75">
      <c r="A514" s="127">
        <v>20010362</v>
      </c>
      <c r="B514" s="127" t="s">
        <v>468</v>
      </c>
      <c r="C514" s="128">
        <v>71</v>
      </c>
      <c r="D514" s="128">
        <v>49</v>
      </c>
      <c r="E514" s="127" t="s">
        <v>454</v>
      </c>
      <c r="F514" s="129">
        <v>1700000</v>
      </c>
      <c r="G514" s="130" t="s">
        <v>542</v>
      </c>
    </row>
    <row r="515" spans="1:7" ht="12.75">
      <c r="A515" s="127">
        <v>20110066</v>
      </c>
      <c r="B515" s="127" t="s">
        <v>237</v>
      </c>
      <c r="C515" s="128">
        <v>447</v>
      </c>
      <c r="D515" s="128">
        <v>49</v>
      </c>
      <c r="E515" s="127" t="s">
        <v>454</v>
      </c>
      <c r="F515" s="129">
        <v>3333333.34</v>
      </c>
      <c r="G515" s="130" t="s">
        <v>542</v>
      </c>
    </row>
    <row r="516" spans="1:7" ht="12.75">
      <c r="A516" s="127">
        <v>20190161</v>
      </c>
      <c r="B516" s="127" t="s">
        <v>371</v>
      </c>
      <c r="C516" s="128">
        <v>64</v>
      </c>
      <c r="D516" s="128">
        <v>49</v>
      </c>
      <c r="E516" s="127" t="s">
        <v>454</v>
      </c>
      <c r="F516" s="129">
        <v>1200000</v>
      </c>
      <c r="G516" s="130" t="s">
        <v>542</v>
      </c>
    </row>
    <row r="517" spans="1:7" ht="12.75">
      <c r="A517" s="127">
        <v>20000160</v>
      </c>
      <c r="B517" s="127" t="s">
        <v>136</v>
      </c>
      <c r="C517" s="128">
        <v>64</v>
      </c>
      <c r="D517" s="128">
        <v>50</v>
      </c>
      <c r="E517" s="127" t="s">
        <v>416</v>
      </c>
      <c r="F517" s="129">
        <v>1000000</v>
      </c>
      <c r="G517" s="130" t="s">
        <v>542</v>
      </c>
    </row>
    <row r="518" spans="1:7" ht="12.75">
      <c r="A518" s="127">
        <v>20110066</v>
      </c>
      <c r="B518" s="127" t="s">
        <v>237</v>
      </c>
      <c r="C518" s="128">
        <v>447</v>
      </c>
      <c r="D518" s="128">
        <v>50</v>
      </c>
      <c r="E518" s="127" t="s">
        <v>416</v>
      </c>
      <c r="F518" s="129">
        <v>3333333.35</v>
      </c>
      <c r="G518" s="130" t="s">
        <v>542</v>
      </c>
    </row>
    <row r="519" spans="1:7" ht="12.75">
      <c r="A519" s="127">
        <v>20000106</v>
      </c>
      <c r="B519" s="127" t="s">
        <v>467</v>
      </c>
      <c r="C519" s="128">
        <v>468</v>
      </c>
      <c r="D519" s="128">
        <v>51</v>
      </c>
      <c r="E519" s="127" t="s">
        <v>421</v>
      </c>
      <c r="F519" s="129">
        <v>3000000</v>
      </c>
      <c r="G519" s="130" t="s">
        <v>542</v>
      </c>
    </row>
    <row r="520" spans="1:7" ht="12.75">
      <c r="A520" s="127">
        <v>20010119</v>
      </c>
      <c r="B520" s="127" t="s">
        <v>141</v>
      </c>
      <c r="C520" s="128">
        <v>374</v>
      </c>
      <c r="D520" s="128">
        <v>51</v>
      </c>
      <c r="E520" s="127" t="s">
        <v>421</v>
      </c>
      <c r="F520" s="129">
        <v>1500000</v>
      </c>
      <c r="G520" s="130" t="s">
        <v>542</v>
      </c>
    </row>
    <row r="521" spans="1:7" ht="12.75">
      <c r="A521" s="127">
        <v>20010221</v>
      </c>
      <c r="B521" s="127" t="s">
        <v>142</v>
      </c>
      <c r="C521" s="128">
        <v>865</v>
      </c>
      <c r="D521" s="128">
        <v>51</v>
      </c>
      <c r="E521" s="127" t="s">
        <v>421</v>
      </c>
      <c r="F521" s="129">
        <v>4000000</v>
      </c>
      <c r="G521" s="130" t="s">
        <v>542</v>
      </c>
    </row>
    <row r="522" spans="1:7" ht="12.75">
      <c r="A522" s="127">
        <v>20030177</v>
      </c>
      <c r="B522" s="127" t="s">
        <v>151</v>
      </c>
      <c r="C522" s="128">
        <v>987</v>
      </c>
      <c r="D522" s="128">
        <v>51</v>
      </c>
      <c r="E522" s="127" t="s">
        <v>421</v>
      </c>
      <c r="F522" s="129">
        <v>2250000</v>
      </c>
      <c r="G522" s="130" t="s">
        <v>542</v>
      </c>
    </row>
    <row r="523" spans="1:7" ht="12.75">
      <c r="A523" s="127">
        <v>20030470</v>
      </c>
      <c r="B523" s="127" t="s">
        <v>156</v>
      </c>
      <c r="C523" s="128">
        <v>374</v>
      </c>
      <c r="D523" s="128">
        <v>51</v>
      </c>
      <c r="E523" s="127" t="s">
        <v>421</v>
      </c>
      <c r="F523" s="129">
        <v>500000</v>
      </c>
      <c r="G523" s="130" t="s">
        <v>542</v>
      </c>
    </row>
    <row r="524" spans="1:7" ht="12.75">
      <c r="A524" s="127">
        <v>20100122</v>
      </c>
      <c r="B524" s="127" t="s">
        <v>234</v>
      </c>
      <c r="C524" s="128">
        <v>375</v>
      </c>
      <c r="D524" s="128">
        <v>52</v>
      </c>
      <c r="E524" s="127" t="s">
        <v>426</v>
      </c>
      <c r="F524" s="129">
        <v>625000</v>
      </c>
      <c r="G524" s="130" t="s">
        <v>542</v>
      </c>
    </row>
    <row r="525" spans="1:7" ht="12.75">
      <c r="A525" s="127">
        <v>20060106</v>
      </c>
      <c r="B525" s="127" t="s">
        <v>191</v>
      </c>
      <c r="C525" s="128">
        <v>449</v>
      </c>
      <c r="D525" s="128">
        <v>53</v>
      </c>
      <c r="E525" s="127" t="s">
        <v>441</v>
      </c>
      <c r="F525" s="129">
        <v>20000000</v>
      </c>
      <c r="G525" s="130" t="s">
        <v>542</v>
      </c>
    </row>
    <row r="526" spans="1:7" ht="12.75">
      <c r="A526" s="127">
        <v>20070161</v>
      </c>
      <c r="B526" s="127" t="s">
        <v>211</v>
      </c>
      <c r="C526" s="128">
        <v>946</v>
      </c>
      <c r="D526" s="128">
        <v>53</v>
      </c>
      <c r="E526" s="127" t="s">
        <v>441</v>
      </c>
      <c r="F526" s="129">
        <v>29900000</v>
      </c>
      <c r="G526" s="130" t="s">
        <v>542</v>
      </c>
    </row>
    <row r="527" spans="1:7" ht="12.75">
      <c r="A527" s="127">
        <v>20080080</v>
      </c>
      <c r="B527" s="127" t="s">
        <v>221</v>
      </c>
      <c r="C527" s="128">
        <v>428</v>
      </c>
      <c r="D527" s="128">
        <v>53</v>
      </c>
      <c r="E527" s="127" t="s">
        <v>441</v>
      </c>
      <c r="F527" s="129">
        <v>8500000</v>
      </c>
      <c r="G527" s="130" t="s">
        <v>542</v>
      </c>
    </row>
    <row r="528" spans="1:7" ht="12.75">
      <c r="A528" s="127">
        <v>20190171</v>
      </c>
      <c r="B528" s="127" t="s">
        <v>378</v>
      </c>
      <c r="C528" s="128">
        <v>80</v>
      </c>
      <c r="D528" s="128">
        <v>53</v>
      </c>
      <c r="E528" s="127" t="s">
        <v>441</v>
      </c>
      <c r="F528" s="129">
        <v>500000</v>
      </c>
      <c r="G528" s="130" t="s">
        <v>542</v>
      </c>
    </row>
    <row r="529" spans="1:7" ht="12.75">
      <c r="A529" s="127">
        <v>20030379</v>
      </c>
      <c r="B529" s="127" t="s">
        <v>154</v>
      </c>
      <c r="C529" s="128">
        <v>1497</v>
      </c>
      <c r="D529" s="128">
        <v>54</v>
      </c>
      <c r="E529" s="127" t="s">
        <v>427</v>
      </c>
      <c r="F529" s="129">
        <v>5000000</v>
      </c>
      <c r="G529" s="130" t="s">
        <v>542</v>
      </c>
    </row>
    <row r="530" spans="1:7" ht="12.75">
      <c r="A530" s="127">
        <v>20070161</v>
      </c>
      <c r="B530" s="127" t="s">
        <v>211</v>
      </c>
      <c r="C530" s="128">
        <v>946</v>
      </c>
      <c r="D530" s="128">
        <v>54</v>
      </c>
      <c r="E530" s="127" t="s">
        <v>427</v>
      </c>
      <c r="F530" s="129">
        <v>29900000</v>
      </c>
      <c r="G530" s="130" t="s">
        <v>542</v>
      </c>
    </row>
    <row r="531" spans="1:7" ht="12.75">
      <c r="A531" s="127">
        <v>20120055</v>
      </c>
      <c r="B531" s="127" t="s">
        <v>245</v>
      </c>
      <c r="C531" s="128">
        <v>415</v>
      </c>
      <c r="D531" s="128">
        <v>54</v>
      </c>
      <c r="E531" s="127" t="s">
        <v>427</v>
      </c>
      <c r="F531" s="129">
        <v>12000000</v>
      </c>
      <c r="G531" s="130" t="s">
        <v>542</v>
      </c>
    </row>
    <row r="532" spans="1:7" ht="12.75">
      <c r="A532" s="127">
        <v>20170115</v>
      </c>
      <c r="B532" s="127" t="s">
        <v>284</v>
      </c>
      <c r="C532" s="128">
        <v>415</v>
      </c>
      <c r="D532" s="128">
        <v>54</v>
      </c>
      <c r="E532" s="127" t="s">
        <v>427</v>
      </c>
      <c r="F532" s="129">
        <v>9000000</v>
      </c>
      <c r="G532" s="130" t="s">
        <v>542</v>
      </c>
    </row>
    <row r="533" spans="1:7" ht="12.75">
      <c r="A533" s="127">
        <v>20170116</v>
      </c>
      <c r="B533" s="127" t="s">
        <v>285</v>
      </c>
      <c r="C533" s="128">
        <v>415</v>
      </c>
      <c r="D533" s="128">
        <v>54</v>
      </c>
      <c r="E533" s="127" t="s">
        <v>427</v>
      </c>
      <c r="F533" s="129">
        <v>6000000</v>
      </c>
      <c r="G533" s="130" t="s">
        <v>542</v>
      </c>
    </row>
    <row r="534" spans="1:7" ht="12.75">
      <c r="A534" s="127">
        <v>20170117</v>
      </c>
      <c r="B534" s="127" t="s">
        <v>286</v>
      </c>
      <c r="C534" s="128">
        <v>415</v>
      </c>
      <c r="D534" s="128">
        <v>54</v>
      </c>
      <c r="E534" s="127" t="s">
        <v>427</v>
      </c>
      <c r="F534" s="129">
        <v>8000000</v>
      </c>
      <c r="G534" s="130" t="s">
        <v>542</v>
      </c>
    </row>
    <row r="535" spans="1:7" ht="12.75">
      <c r="A535" s="127">
        <v>20010362</v>
      </c>
      <c r="B535" s="127" t="s">
        <v>468</v>
      </c>
      <c r="C535" s="128">
        <v>71</v>
      </c>
      <c r="D535" s="128">
        <v>55</v>
      </c>
      <c r="E535" s="127" t="s">
        <v>449</v>
      </c>
      <c r="F535" s="129">
        <v>1800000</v>
      </c>
      <c r="G535" s="130" t="s">
        <v>542</v>
      </c>
    </row>
    <row r="536" spans="1:7" ht="12.75">
      <c r="A536" s="127">
        <v>20100100</v>
      </c>
      <c r="B536" s="127" t="s">
        <v>232</v>
      </c>
      <c r="C536" s="128">
        <v>73</v>
      </c>
      <c r="D536" s="128">
        <v>55</v>
      </c>
      <c r="E536" s="127" t="s">
        <v>449</v>
      </c>
      <c r="F536" s="129">
        <v>300000</v>
      </c>
      <c r="G536" s="130" t="s">
        <v>542</v>
      </c>
    </row>
    <row r="537" spans="1:7" ht="12.75">
      <c r="A537" s="127">
        <v>20090038</v>
      </c>
      <c r="B537" s="127" t="s">
        <v>226</v>
      </c>
      <c r="C537" s="128">
        <v>428</v>
      </c>
      <c r="D537" s="128">
        <v>56</v>
      </c>
      <c r="E537" s="127" t="s">
        <v>442</v>
      </c>
      <c r="F537" s="129">
        <v>2000000</v>
      </c>
      <c r="G537" s="130" t="s">
        <v>542</v>
      </c>
    </row>
    <row r="538" spans="1:7" ht="12.75">
      <c r="A538" s="127">
        <v>20182553</v>
      </c>
      <c r="B538" s="127" t="s">
        <v>508</v>
      </c>
      <c r="C538" s="128">
        <v>1686</v>
      </c>
      <c r="D538" s="128">
        <v>58</v>
      </c>
      <c r="E538" s="127" t="s">
        <v>519</v>
      </c>
      <c r="F538" s="129">
        <v>1000000</v>
      </c>
      <c r="G538" s="130" t="s">
        <v>542</v>
      </c>
    </row>
    <row r="539" spans="1:7" ht="12.75">
      <c r="A539" s="127">
        <v>20100100</v>
      </c>
      <c r="B539" s="127" t="s">
        <v>232</v>
      </c>
      <c r="C539" s="128">
        <v>73</v>
      </c>
      <c r="D539" s="128">
        <v>59</v>
      </c>
      <c r="E539" s="127" t="s">
        <v>456</v>
      </c>
      <c r="F539" s="129">
        <v>300000</v>
      </c>
      <c r="G539" s="130" t="s">
        <v>542</v>
      </c>
    </row>
    <row r="540" spans="1:7" ht="12.75">
      <c r="A540" s="127">
        <v>19960190</v>
      </c>
      <c r="B540" s="127" t="s">
        <v>113</v>
      </c>
      <c r="C540" s="128">
        <v>374</v>
      </c>
      <c r="D540" s="128">
        <v>60</v>
      </c>
      <c r="E540" s="127" t="s">
        <v>404</v>
      </c>
      <c r="F540" s="129">
        <v>500000</v>
      </c>
      <c r="G540" s="130" t="s">
        <v>542</v>
      </c>
    </row>
    <row r="541" spans="1:7" ht="12.75">
      <c r="A541" s="127">
        <v>19960193</v>
      </c>
      <c r="B541" s="127" t="s">
        <v>114</v>
      </c>
      <c r="C541" s="128">
        <v>374</v>
      </c>
      <c r="D541" s="128">
        <v>60</v>
      </c>
      <c r="E541" s="127" t="s">
        <v>404</v>
      </c>
      <c r="F541" s="129">
        <v>1500000</v>
      </c>
      <c r="G541" s="130" t="s">
        <v>542</v>
      </c>
    </row>
    <row r="542" spans="1:7" ht="12.75">
      <c r="A542" s="127">
        <v>19980319</v>
      </c>
      <c r="B542" s="127" t="s">
        <v>125</v>
      </c>
      <c r="C542" s="128">
        <v>426</v>
      </c>
      <c r="D542" s="128">
        <v>60</v>
      </c>
      <c r="E542" s="127" t="s">
        <v>404</v>
      </c>
      <c r="F542" s="129">
        <v>4000000</v>
      </c>
      <c r="G542" s="130" t="s">
        <v>542</v>
      </c>
    </row>
    <row r="543" spans="1:7" ht="12.75">
      <c r="A543" s="127">
        <v>20042993</v>
      </c>
      <c r="B543" s="127" t="s">
        <v>170</v>
      </c>
      <c r="C543" s="128">
        <v>374</v>
      </c>
      <c r="D543" s="128">
        <v>60</v>
      </c>
      <c r="E543" s="127" t="s">
        <v>404</v>
      </c>
      <c r="F543" s="129">
        <v>500000</v>
      </c>
      <c r="G543" s="130" t="s">
        <v>542</v>
      </c>
    </row>
    <row r="544" spans="1:7" ht="12.75">
      <c r="A544" s="127">
        <v>20070143</v>
      </c>
      <c r="B544" s="127" t="s">
        <v>205</v>
      </c>
      <c r="C544" s="128">
        <v>447</v>
      </c>
      <c r="D544" s="128">
        <v>60</v>
      </c>
      <c r="E544" s="127" t="s">
        <v>404</v>
      </c>
      <c r="F544" s="129">
        <v>12000000</v>
      </c>
      <c r="G544" s="130" t="s">
        <v>542</v>
      </c>
    </row>
    <row r="545" spans="1:7" ht="12.75">
      <c r="A545" s="127">
        <v>20100122</v>
      </c>
      <c r="B545" s="127" t="s">
        <v>234</v>
      </c>
      <c r="C545" s="128">
        <v>375</v>
      </c>
      <c r="D545" s="128">
        <v>60</v>
      </c>
      <c r="E545" s="127" t="s">
        <v>404</v>
      </c>
      <c r="F545" s="129">
        <v>625000</v>
      </c>
      <c r="G545" s="130" t="s">
        <v>542</v>
      </c>
    </row>
    <row r="546" spans="1:7" ht="12.75">
      <c r="A546" s="127">
        <v>20162188</v>
      </c>
      <c r="B546" s="127" t="s">
        <v>261</v>
      </c>
      <c r="C546" s="128">
        <v>1099</v>
      </c>
      <c r="D546" s="128">
        <v>60</v>
      </c>
      <c r="E546" s="127" t="s">
        <v>404</v>
      </c>
      <c r="F546" s="129">
        <v>5000000</v>
      </c>
      <c r="G546" s="130" t="s">
        <v>542</v>
      </c>
    </row>
    <row r="547" spans="1:7" ht="12.75">
      <c r="A547" s="127">
        <v>20190151</v>
      </c>
      <c r="B547" s="127" t="s">
        <v>363</v>
      </c>
      <c r="C547" s="128">
        <v>45</v>
      </c>
      <c r="D547" s="128">
        <v>60</v>
      </c>
      <c r="E547" s="127" t="s">
        <v>404</v>
      </c>
      <c r="F547" s="129">
        <v>1000000</v>
      </c>
      <c r="G547" s="130" t="s">
        <v>542</v>
      </c>
    </row>
    <row r="548" spans="1:7" ht="12.75">
      <c r="A548" s="127">
        <v>20190153</v>
      </c>
      <c r="B548" s="127" t="s">
        <v>364</v>
      </c>
      <c r="C548" s="128">
        <v>73</v>
      </c>
      <c r="D548" s="128">
        <v>60</v>
      </c>
      <c r="E548" s="127" t="s">
        <v>404</v>
      </c>
      <c r="F548" s="129">
        <v>600000</v>
      </c>
      <c r="G548" s="130" t="s">
        <v>542</v>
      </c>
    </row>
    <row r="549" spans="1:7" ht="12.75">
      <c r="A549" s="127">
        <v>20042993</v>
      </c>
      <c r="B549" s="127" t="s">
        <v>170</v>
      </c>
      <c r="C549" s="128">
        <v>374</v>
      </c>
      <c r="D549" s="128">
        <v>99</v>
      </c>
      <c r="E549" s="127" t="s">
        <v>518</v>
      </c>
      <c r="F549" s="129">
        <v>500000</v>
      </c>
      <c r="G549" s="130" t="s">
        <v>542</v>
      </c>
    </row>
    <row r="550" spans="1:7" ht="12.75">
      <c r="A550" s="127">
        <v>19930254</v>
      </c>
      <c r="B550" s="127" t="s">
        <v>99</v>
      </c>
      <c r="C550" s="128">
        <v>374</v>
      </c>
      <c r="D550" s="128">
        <v>990</v>
      </c>
      <c r="E550" s="127" t="s">
        <v>400</v>
      </c>
      <c r="F550" s="129">
        <v>1000000</v>
      </c>
      <c r="G550" s="130" t="s">
        <v>542</v>
      </c>
    </row>
    <row r="551" spans="1:7" ht="12.75">
      <c r="A551" s="127">
        <v>19930264</v>
      </c>
      <c r="B551" s="127" t="s">
        <v>102</v>
      </c>
      <c r="C551" s="128">
        <v>374</v>
      </c>
      <c r="D551" s="128">
        <v>990</v>
      </c>
      <c r="E551" s="127" t="s">
        <v>400</v>
      </c>
      <c r="F551" s="129">
        <v>27826090</v>
      </c>
      <c r="G551" s="130" t="s">
        <v>542</v>
      </c>
    </row>
    <row r="552" spans="1:7" ht="12.75">
      <c r="A552" s="127">
        <v>19930283</v>
      </c>
      <c r="B552" s="127" t="s">
        <v>103</v>
      </c>
      <c r="C552" s="128">
        <v>380</v>
      </c>
      <c r="D552" s="128">
        <v>990</v>
      </c>
      <c r="E552" s="127" t="s">
        <v>400</v>
      </c>
      <c r="F552" s="129">
        <v>20000000</v>
      </c>
      <c r="G552" s="130" t="s">
        <v>542</v>
      </c>
    </row>
    <row r="553" spans="1:7" ht="12.75">
      <c r="A553" s="127">
        <v>19940233</v>
      </c>
      <c r="B553" s="127" t="s">
        <v>108</v>
      </c>
      <c r="C553" s="128">
        <v>428</v>
      </c>
      <c r="D553" s="128">
        <v>990</v>
      </c>
      <c r="E553" s="127" t="s">
        <v>400</v>
      </c>
      <c r="F553" s="129">
        <v>1000000</v>
      </c>
      <c r="G553" s="130" t="s">
        <v>542</v>
      </c>
    </row>
    <row r="554" spans="1:7" ht="12.75">
      <c r="A554" s="127">
        <v>19970070</v>
      </c>
      <c r="B554" s="127" t="s">
        <v>119</v>
      </c>
      <c r="C554" s="128">
        <v>374</v>
      </c>
      <c r="D554" s="128">
        <v>990</v>
      </c>
      <c r="E554" s="127" t="s">
        <v>400</v>
      </c>
      <c r="F554" s="129">
        <v>750000</v>
      </c>
      <c r="G554" s="130" t="s">
        <v>542</v>
      </c>
    </row>
    <row r="555" spans="1:7" ht="12.75">
      <c r="A555" s="127">
        <v>20042988</v>
      </c>
      <c r="B555" s="127" t="s">
        <v>168</v>
      </c>
      <c r="C555" s="128">
        <v>374</v>
      </c>
      <c r="D555" s="128">
        <v>990</v>
      </c>
      <c r="E555" s="127" t="s">
        <v>400</v>
      </c>
      <c r="F555" s="129">
        <v>6000000</v>
      </c>
      <c r="G555" s="130" t="s">
        <v>542</v>
      </c>
    </row>
    <row r="556" spans="1:7" ht="12.75">
      <c r="A556" s="127">
        <v>20050187</v>
      </c>
      <c r="B556" s="127" t="s">
        <v>179</v>
      </c>
      <c r="C556" s="128">
        <v>374</v>
      </c>
      <c r="D556" s="128">
        <v>990</v>
      </c>
      <c r="E556" s="127" t="s">
        <v>400</v>
      </c>
      <c r="F556" s="129">
        <v>9000000</v>
      </c>
      <c r="G556" s="130" t="s">
        <v>542</v>
      </c>
    </row>
    <row r="557" spans="1:7" ht="12.75">
      <c r="A557" s="127">
        <v>20050189</v>
      </c>
      <c r="B557" s="127" t="s">
        <v>180</v>
      </c>
      <c r="C557" s="128">
        <v>374</v>
      </c>
      <c r="D557" s="128">
        <v>990</v>
      </c>
      <c r="E557" s="127" t="s">
        <v>400</v>
      </c>
      <c r="F557" s="129">
        <v>500000</v>
      </c>
      <c r="G557" s="130" t="s">
        <v>542</v>
      </c>
    </row>
    <row r="558" spans="1:7" ht="12.75">
      <c r="A558" s="127">
        <v>20060217</v>
      </c>
      <c r="B558" s="127" t="s">
        <v>198</v>
      </c>
      <c r="C558" s="128">
        <v>374</v>
      </c>
      <c r="D558" s="128">
        <v>990</v>
      </c>
      <c r="E558" s="127" t="s">
        <v>400</v>
      </c>
      <c r="F558" s="129">
        <v>3000000</v>
      </c>
      <c r="G558" s="130" t="s">
        <v>542</v>
      </c>
    </row>
    <row r="559" spans="1:7" ht="12.75">
      <c r="A559" s="127">
        <v>20070209</v>
      </c>
      <c r="B559" s="127" t="s">
        <v>214</v>
      </c>
      <c r="C559" s="128">
        <v>374</v>
      </c>
      <c r="D559" s="128">
        <v>990</v>
      </c>
      <c r="E559" s="127" t="s">
        <v>400</v>
      </c>
      <c r="F559" s="129">
        <v>2000000</v>
      </c>
      <c r="G559" s="130" t="s">
        <v>542</v>
      </c>
    </row>
    <row r="560" spans="1:7" ht="12.75">
      <c r="A560" s="127">
        <v>20170022</v>
      </c>
      <c r="B560" s="127" t="s">
        <v>266</v>
      </c>
      <c r="C560" s="128">
        <v>374</v>
      </c>
      <c r="D560" s="128">
        <v>990</v>
      </c>
      <c r="E560" s="127" t="s">
        <v>400</v>
      </c>
      <c r="F560" s="129">
        <v>30000000</v>
      </c>
      <c r="G560" s="130" t="s">
        <v>542</v>
      </c>
    </row>
    <row r="561" spans="1:7" ht="12.75">
      <c r="A561" s="127">
        <v>19930320</v>
      </c>
      <c r="B561" s="127" t="s">
        <v>463</v>
      </c>
      <c r="C561" s="128">
        <v>504</v>
      </c>
      <c r="D561" s="128">
        <v>991</v>
      </c>
      <c r="E561" s="127" t="s">
        <v>406</v>
      </c>
      <c r="F561" s="129">
        <v>5000000</v>
      </c>
      <c r="G561" s="130" t="s">
        <v>542</v>
      </c>
    </row>
    <row r="562" spans="1:7" ht="12.75">
      <c r="A562" s="127">
        <v>19960156</v>
      </c>
      <c r="B562" s="127" t="s">
        <v>112</v>
      </c>
      <c r="C562" s="128">
        <v>486</v>
      </c>
      <c r="D562" s="128">
        <v>991</v>
      </c>
      <c r="E562" s="127" t="s">
        <v>406</v>
      </c>
      <c r="F562" s="129">
        <v>500000</v>
      </c>
      <c r="G562" s="130" t="s">
        <v>542</v>
      </c>
    </row>
    <row r="563" spans="1:7" ht="12.75">
      <c r="A563" s="127">
        <v>19990184</v>
      </c>
      <c r="B563" s="127" t="s">
        <v>466</v>
      </c>
      <c r="C563" s="128">
        <v>504</v>
      </c>
      <c r="D563" s="128">
        <v>991</v>
      </c>
      <c r="E563" s="127" t="s">
        <v>406</v>
      </c>
      <c r="F563" s="129">
        <v>2000000</v>
      </c>
      <c r="G563" s="130" t="s">
        <v>542</v>
      </c>
    </row>
    <row r="564" spans="1:7" ht="12.75">
      <c r="A564" s="127">
        <v>19990185</v>
      </c>
      <c r="B564" s="127" t="s">
        <v>131</v>
      </c>
      <c r="C564" s="128">
        <v>504</v>
      </c>
      <c r="D564" s="128">
        <v>991</v>
      </c>
      <c r="E564" s="127" t="s">
        <v>406</v>
      </c>
      <c r="F564" s="129">
        <v>10000000</v>
      </c>
      <c r="G564" s="130" t="s">
        <v>542</v>
      </c>
    </row>
    <row r="565" spans="1:7" ht="12.75">
      <c r="A565" s="127">
        <v>20000037</v>
      </c>
      <c r="B565" s="127" t="s">
        <v>132</v>
      </c>
      <c r="C565" s="128">
        <v>485</v>
      </c>
      <c r="D565" s="128">
        <v>991</v>
      </c>
      <c r="E565" s="127" t="s">
        <v>406</v>
      </c>
      <c r="F565" s="129">
        <v>1000000</v>
      </c>
      <c r="G565" s="130" t="s">
        <v>542</v>
      </c>
    </row>
    <row r="566" spans="1:7" ht="12.75">
      <c r="A566" s="127">
        <v>20000051</v>
      </c>
      <c r="B566" s="127" t="s">
        <v>133</v>
      </c>
      <c r="C566" s="128">
        <v>504</v>
      </c>
      <c r="D566" s="128">
        <v>991</v>
      </c>
      <c r="E566" s="127" t="s">
        <v>406</v>
      </c>
      <c r="F566" s="129">
        <v>4000000</v>
      </c>
      <c r="G566" s="130" t="s">
        <v>542</v>
      </c>
    </row>
    <row r="567" spans="1:7" ht="12.75">
      <c r="A567" s="127">
        <v>20000052</v>
      </c>
      <c r="B567" s="127" t="s">
        <v>134</v>
      </c>
      <c r="C567" s="128">
        <v>507</v>
      </c>
      <c r="D567" s="128">
        <v>991</v>
      </c>
      <c r="E567" s="127" t="s">
        <v>406</v>
      </c>
      <c r="F567" s="129">
        <v>45000000</v>
      </c>
      <c r="G567" s="130" t="s">
        <v>542</v>
      </c>
    </row>
    <row r="568" spans="1:7" ht="12.75">
      <c r="A568" s="127">
        <v>20010307</v>
      </c>
      <c r="B568" s="127" t="s">
        <v>143</v>
      </c>
      <c r="C568" s="128">
        <v>951</v>
      </c>
      <c r="D568" s="128">
        <v>991</v>
      </c>
      <c r="E568" s="127" t="s">
        <v>406</v>
      </c>
      <c r="F568" s="129">
        <v>1000000</v>
      </c>
      <c r="G568" s="130" t="s">
        <v>542</v>
      </c>
    </row>
    <row r="569" spans="1:7" ht="12.75">
      <c r="A569" s="127">
        <v>20030295</v>
      </c>
      <c r="B569" s="127" t="s">
        <v>471</v>
      </c>
      <c r="C569" s="128">
        <v>504</v>
      </c>
      <c r="D569" s="128">
        <v>991</v>
      </c>
      <c r="E569" s="127" t="s">
        <v>406</v>
      </c>
      <c r="F569" s="129">
        <v>1000000</v>
      </c>
      <c r="G569" s="130" t="s">
        <v>542</v>
      </c>
    </row>
    <row r="570" spans="1:7" ht="12.75">
      <c r="A570" s="127">
        <v>20030511</v>
      </c>
      <c r="B570" s="127" t="s">
        <v>473</v>
      </c>
      <c r="C570" s="128">
        <v>504</v>
      </c>
      <c r="D570" s="128">
        <v>991</v>
      </c>
      <c r="E570" s="127" t="s">
        <v>406</v>
      </c>
      <c r="F570" s="129">
        <v>7000000</v>
      </c>
      <c r="G570" s="130" t="s">
        <v>542</v>
      </c>
    </row>
    <row r="571" spans="1:7" ht="12.75">
      <c r="A571" s="127">
        <v>20030630</v>
      </c>
      <c r="B571" s="127" t="s">
        <v>161</v>
      </c>
      <c r="C571" s="128">
        <v>474</v>
      </c>
      <c r="D571" s="128">
        <v>991</v>
      </c>
      <c r="E571" s="127" t="s">
        <v>406</v>
      </c>
      <c r="F571" s="129">
        <v>90000000</v>
      </c>
      <c r="G571" s="130" t="s">
        <v>542</v>
      </c>
    </row>
    <row r="572" spans="1:7" ht="12.75">
      <c r="A572" s="127">
        <v>20042883</v>
      </c>
      <c r="B572" s="127" t="s">
        <v>165</v>
      </c>
      <c r="C572" s="128">
        <v>479</v>
      </c>
      <c r="D572" s="128">
        <v>991</v>
      </c>
      <c r="E572" s="127" t="s">
        <v>406</v>
      </c>
      <c r="F572" s="129">
        <v>3000000</v>
      </c>
      <c r="G572" s="130" t="s">
        <v>542</v>
      </c>
    </row>
    <row r="573" spans="1:7" ht="12.75">
      <c r="A573" s="127">
        <v>20042889</v>
      </c>
      <c r="B573" s="127" t="s">
        <v>166</v>
      </c>
      <c r="C573" s="128">
        <v>506</v>
      </c>
      <c r="D573" s="128">
        <v>991</v>
      </c>
      <c r="E573" s="127" t="s">
        <v>406</v>
      </c>
      <c r="F573" s="129">
        <v>1000000</v>
      </c>
      <c r="G573" s="130" t="s">
        <v>542</v>
      </c>
    </row>
    <row r="574" spans="1:7" ht="12.75">
      <c r="A574" s="127">
        <v>20050106</v>
      </c>
      <c r="B574" s="127" t="s">
        <v>177</v>
      </c>
      <c r="C574" s="128">
        <v>501</v>
      </c>
      <c r="D574" s="128">
        <v>991</v>
      </c>
      <c r="E574" s="127" t="s">
        <v>406</v>
      </c>
      <c r="F574" s="129">
        <v>1000000</v>
      </c>
      <c r="G574" s="130" t="s">
        <v>542</v>
      </c>
    </row>
    <row r="575" spans="1:7" ht="12.75">
      <c r="A575" s="127">
        <v>20060080</v>
      </c>
      <c r="B575" s="127" t="s">
        <v>189</v>
      </c>
      <c r="C575" s="128">
        <v>483</v>
      </c>
      <c r="D575" s="128">
        <v>991</v>
      </c>
      <c r="E575" s="127" t="s">
        <v>406</v>
      </c>
      <c r="F575" s="129">
        <v>5000000</v>
      </c>
      <c r="G575" s="130" t="s">
        <v>542</v>
      </c>
    </row>
    <row r="576" spans="1:7" ht="12.75">
      <c r="A576" s="127">
        <v>20060082</v>
      </c>
      <c r="B576" s="127" t="s">
        <v>475</v>
      </c>
      <c r="C576" s="128">
        <v>948</v>
      </c>
      <c r="D576" s="128">
        <v>991</v>
      </c>
      <c r="E576" s="127" t="s">
        <v>406</v>
      </c>
      <c r="F576" s="129">
        <v>250000</v>
      </c>
      <c r="G576" s="130" t="s">
        <v>542</v>
      </c>
    </row>
    <row r="577" spans="1:7" ht="12.75">
      <c r="A577" s="127">
        <v>20070152</v>
      </c>
      <c r="B577" s="127" t="s">
        <v>478</v>
      </c>
      <c r="C577" s="128">
        <v>491</v>
      </c>
      <c r="D577" s="128">
        <v>991</v>
      </c>
      <c r="E577" s="127" t="s">
        <v>406</v>
      </c>
      <c r="F577" s="129">
        <v>2000000</v>
      </c>
      <c r="G577" s="130" t="s">
        <v>542</v>
      </c>
    </row>
    <row r="578" spans="1:7" ht="12.75">
      <c r="A578" s="127">
        <v>20070157</v>
      </c>
      <c r="B578" s="127" t="s">
        <v>210</v>
      </c>
      <c r="C578" s="128">
        <v>621</v>
      </c>
      <c r="D578" s="128">
        <v>991</v>
      </c>
      <c r="E578" s="127" t="s">
        <v>406</v>
      </c>
      <c r="F578" s="129">
        <v>2000000</v>
      </c>
      <c r="G578" s="130" t="s">
        <v>542</v>
      </c>
    </row>
    <row r="579" spans="1:7" ht="12.75">
      <c r="A579" s="127">
        <v>20080048</v>
      </c>
      <c r="B579" s="127" t="s">
        <v>217</v>
      </c>
      <c r="C579" s="128">
        <v>1577</v>
      </c>
      <c r="D579" s="128">
        <v>991</v>
      </c>
      <c r="E579" s="127" t="s">
        <v>406</v>
      </c>
      <c r="F579" s="129">
        <v>1000000</v>
      </c>
      <c r="G579" s="130" t="s">
        <v>542</v>
      </c>
    </row>
    <row r="580" spans="1:7" ht="12.75">
      <c r="A580" s="127">
        <v>20080087</v>
      </c>
      <c r="B580" s="127" t="s">
        <v>480</v>
      </c>
      <c r="C580" s="128">
        <v>477</v>
      </c>
      <c r="D580" s="128">
        <v>991</v>
      </c>
      <c r="E580" s="127" t="s">
        <v>406</v>
      </c>
      <c r="F580" s="129">
        <v>2000000</v>
      </c>
      <c r="G580" s="130" t="s">
        <v>542</v>
      </c>
    </row>
    <row r="581" spans="1:7" ht="12.75">
      <c r="A581" s="127">
        <v>20080088</v>
      </c>
      <c r="B581" s="127" t="s">
        <v>223</v>
      </c>
      <c r="C581" s="128">
        <v>477</v>
      </c>
      <c r="D581" s="128">
        <v>991</v>
      </c>
      <c r="E581" s="127" t="s">
        <v>406</v>
      </c>
      <c r="F581" s="129">
        <v>2000000</v>
      </c>
      <c r="G581" s="130" t="s">
        <v>542</v>
      </c>
    </row>
    <row r="582" spans="1:7" ht="12.75">
      <c r="A582" s="127">
        <v>20080093</v>
      </c>
      <c r="B582" s="127" t="s">
        <v>224</v>
      </c>
      <c r="C582" s="128">
        <v>474</v>
      </c>
      <c r="D582" s="128">
        <v>991</v>
      </c>
      <c r="E582" s="127" t="s">
        <v>406</v>
      </c>
      <c r="F582" s="129">
        <v>6000000</v>
      </c>
      <c r="G582" s="130" t="s">
        <v>542</v>
      </c>
    </row>
    <row r="583" spans="1:7" ht="12.75">
      <c r="A583" s="127">
        <v>20080094</v>
      </c>
      <c r="B583" s="127" t="s">
        <v>481</v>
      </c>
      <c r="C583" s="128">
        <v>477</v>
      </c>
      <c r="D583" s="128">
        <v>991</v>
      </c>
      <c r="E583" s="127" t="s">
        <v>406</v>
      </c>
      <c r="F583" s="129">
        <v>2000000</v>
      </c>
      <c r="G583" s="130" t="s">
        <v>542</v>
      </c>
    </row>
    <row r="584" spans="1:7" ht="12.75">
      <c r="A584" s="127">
        <v>20162356</v>
      </c>
      <c r="B584" s="127" t="s">
        <v>265</v>
      </c>
      <c r="C584" s="128">
        <v>506</v>
      </c>
      <c r="D584" s="128">
        <v>991</v>
      </c>
      <c r="E584" s="127" t="s">
        <v>406</v>
      </c>
      <c r="F584" s="129">
        <v>4500000</v>
      </c>
      <c r="G584" s="130" t="s">
        <v>542</v>
      </c>
    </row>
    <row r="585" spans="1:7" ht="12.75">
      <c r="A585" s="127">
        <v>20182414</v>
      </c>
      <c r="B585" s="127" t="s">
        <v>315</v>
      </c>
      <c r="C585" s="128">
        <v>946</v>
      </c>
      <c r="D585" s="128">
        <v>991</v>
      </c>
      <c r="E585" s="127" t="s">
        <v>406</v>
      </c>
      <c r="F585" s="129">
        <v>3000000</v>
      </c>
      <c r="G585" s="130" t="s">
        <v>542</v>
      </c>
    </row>
    <row r="586" spans="1:7" ht="12.75">
      <c r="A586" s="127">
        <v>20182415</v>
      </c>
      <c r="B586" s="127" t="s">
        <v>316</v>
      </c>
      <c r="C586" s="128">
        <v>485</v>
      </c>
      <c r="D586" s="128">
        <v>991</v>
      </c>
      <c r="E586" s="127" t="s">
        <v>406</v>
      </c>
      <c r="F586" s="129">
        <v>36000000</v>
      </c>
      <c r="G586" s="130" t="s">
        <v>542</v>
      </c>
    </row>
    <row r="587" spans="1:7" ht="12.75">
      <c r="A587" s="127">
        <v>20190159</v>
      </c>
      <c r="B587" s="127" t="s">
        <v>369</v>
      </c>
      <c r="C587" s="128">
        <v>487</v>
      </c>
      <c r="D587" s="128">
        <v>991</v>
      </c>
      <c r="E587" s="127" t="s">
        <v>406</v>
      </c>
      <c r="F587" s="129">
        <v>13000000</v>
      </c>
      <c r="G587" s="130" t="s">
        <v>542</v>
      </c>
    </row>
    <row r="588" spans="1:7" ht="12.75">
      <c r="A588" s="127">
        <v>19930112</v>
      </c>
      <c r="B588" s="127" t="s">
        <v>462</v>
      </c>
      <c r="C588" s="128">
        <v>447</v>
      </c>
      <c r="D588" s="128">
        <v>992</v>
      </c>
      <c r="E588" s="127" t="s">
        <v>402</v>
      </c>
      <c r="F588" s="129">
        <v>15000000</v>
      </c>
      <c r="G588" s="130" t="s">
        <v>542</v>
      </c>
    </row>
    <row r="589" spans="1:7" ht="12.75">
      <c r="A589" s="127">
        <v>19940098</v>
      </c>
      <c r="B589" s="127" t="s">
        <v>104</v>
      </c>
      <c r="C589" s="128">
        <v>447</v>
      </c>
      <c r="D589" s="128">
        <v>992</v>
      </c>
      <c r="E589" s="127" t="s">
        <v>402</v>
      </c>
      <c r="F589" s="129">
        <v>15000000</v>
      </c>
      <c r="G589" s="130" t="s">
        <v>542</v>
      </c>
    </row>
    <row r="590" spans="1:7" ht="12.75">
      <c r="A590" s="127">
        <v>19980348</v>
      </c>
      <c r="B590" s="127" t="s">
        <v>465</v>
      </c>
      <c r="C590" s="128">
        <v>447</v>
      </c>
      <c r="D590" s="128">
        <v>992</v>
      </c>
      <c r="E590" s="127" t="s">
        <v>402</v>
      </c>
      <c r="F590" s="129">
        <v>5000000</v>
      </c>
      <c r="G590" s="130" t="s">
        <v>542</v>
      </c>
    </row>
    <row r="591" spans="1:7" ht="12.75">
      <c r="A591" s="127">
        <v>19990130</v>
      </c>
      <c r="B591" s="127" t="s">
        <v>129</v>
      </c>
      <c r="C591" s="128">
        <v>449</v>
      </c>
      <c r="D591" s="128">
        <v>992</v>
      </c>
      <c r="E591" s="127" t="s">
        <v>402</v>
      </c>
      <c r="F591" s="129">
        <v>2000000</v>
      </c>
      <c r="G591" s="130" t="s">
        <v>542</v>
      </c>
    </row>
    <row r="592" spans="1:7" ht="12.75">
      <c r="A592" s="127">
        <v>20030030</v>
      </c>
      <c r="B592" s="127" t="s">
        <v>470</v>
      </c>
      <c r="C592" s="128">
        <v>447</v>
      </c>
      <c r="D592" s="128">
        <v>992</v>
      </c>
      <c r="E592" s="127" t="s">
        <v>402</v>
      </c>
      <c r="F592" s="129">
        <v>500000</v>
      </c>
      <c r="G592" s="130" t="s">
        <v>542</v>
      </c>
    </row>
    <row r="593" spans="1:7" ht="12.75">
      <c r="A593" s="127">
        <v>20030167</v>
      </c>
      <c r="B593" s="127" t="s">
        <v>150</v>
      </c>
      <c r="C593" s="128">
        <v>1494</v>
      </c>
      <c r="D593" s="128">
        <v>992</v>
      </c>
      <c r="E593" s="127" t="s">
        <v>402</v>
      </c>
      <c r="F593" s="129">
        <v>1000000</v>
      </c>
      <c r="G593" s="130" t="s">
        <v>542</v>
      </c>
    </row>
    <row r="594" spans="1:7" ht="12.75">
      <c r="A594" s="127">
        <v>20030182</v>
      </c>
      <c r="B594" s="127" t="s">
        <v>152</v>
      </c>
      <c r="C594" s="128">
        <v>741</v>
      </c>
      <c r="D594" s="128">
        <v>992</v>
      </c>
      <c r="E594" s="127" t="s">
        <v>402</v>
      </c>
      <c r="F594" s="129">
        <v>500000</v>
      </c>
      <c r="G594" s="130" t="s">
        <v>542</v>
      </c>
    </row>
    <row r="595" spans="1:7" ht="12.75">
      <c r="A595" s="127">
        <v>20030405</v>
      </c>
      <c r="B595" s="127" t="s">
        <v>472</v>
      </c>
      <c r="C595" s="128">
        <v>447</v>
      </c>
      <c r="D595" s="128">
        <v>992</v>
      </c>
      <c r="E595" s="127" t="s">
        <v>402</v>
      </c>
      <c r="F595" s="129">
        <v>500000</v>
      </c>
      <c r="G595" s="130" t="s">
        <v>542</v>
      </c>
    </row>
    <row r="596" spans="1:7" ht="12.75">
      <c r="A596" s="127">
        <v>20030407</v>
      </c>
      <c r="B596" s="127" t="s">
        <v>155</v>
      </c>
      <c r="C596" s="128">
        <v>447</v>
      </c>
      <c r="D596" s="128">
        <v>992</v>
      </c>
      <c r="E596" s="127" t="s">
        <v>402</v>
      </c>
      <c r="F596" s="129">
        <v>500000</v>
      </c>
      <c r="G596" s="130" t="s">
        <v>542</v>
      </c>
    </row>
    <row r="597" spans="1:7" ht="12.75">
      <c r="A597" s="127">
        <v>20030672</v>
      </c>
      <c r="B597" s="127" t="s">
        <v>163</v>
      </c>
      <c r="C597" s="128">
        <v>447</v>
      </c>
      <c r="D597" s="128">
        <v>992</v>
      </c>
      <c r="E597" s="127" t="s">
        <v>402</v>
      </c>
      <c r="F597" s="129">
        <v>3000000</v>
      </c>
      <c r="G597" s="130" t="s">
        <v>542</v>
      </c>
    </row>
    <row r="598" spans="1:7" ht="12.75">
      <c r="A598" s="127">
        <v>20050064</v>
      </c>
      <c r="B598" s="127" t="s">
        <v>174</v>
      </c>
      <c r="C598" s="128">
        <v>447</v>
      </c>
      <c r="D598" s="128">
        <v>992</v>
      </c>
      <c r="E598" s="127" t="s">
        <v>402</v>
      </c>
      <c r="F598" s="129">
        <v>500000</v>
      </c>
      <c r="G598" s="130" t="s">
        <v>542</v>
      </c>
    </row>
    <row r="599" spans="1:7" ht="12.75">
      <c r="A599" s="127">
        <v>20050105</v>
      </c>
      <c r="B599" s="127" t="s">
        <v>176</v>
      </c>
      <c r="C599" s="128">
        <v>447</v>
      </c>
      <c r="D599" s="128">
        <v>992</v>
      </c>
      <c r="E599" s="127" t="s">
        <v>402</v>
      </c>
      <c r="F599" s="129">
        <v>1000000</v>
      </c>
      <c r="G599" s="130" t="s">
        <v>542</v>
      </c>
    </row>
    <row r="600" spans="1:7" ht="12.75">
      <c r="A600" s="127">
        <v>20050248</v>
      </c>
      <c r="B600" s="127" t="s">
        <v>183</v>
      </c>
      <c r="C600" s="128">
        <v>453</v>
      </c>
      <c r="D600" s="128">
        <v>992</v>
      </c>
      <c r="E600" s="127" t="s">
        <v>402</v>
      </c>
      <c r="F600" s="129">
        <v>10000000</v>
      </c>
      <c r="G600" s="130" t="s">
        <v>542</v>
      </c>
    </row>
    <row r="601" spans="1:7" ht="12.75">
      <c r="A601" s="127">
        <v>20060075</v>
      </c>
      <c r="B601" s="127" t="s">
        <v>188</v>
      </c>
      <c r="C601" s="128">
        <v>458</v>
      </c>
      <c r="D601" s="128">
        <v>992</v>
      </c>
      <c r="E601" s="127" t="s">
        <v>402</v>
      </c>
      <c r="F601" s="129">
        <v>36000000</v>
      </c>
      <c r="G601" s="130" t="s">
        <v>542</v>
      </c>
    </row>
    <row r="602" spans="1:7" ht="12.75">
      <c r="A602" s="127">
        <v>20060178</v>
      </c>
      <c r="B602" s="127" t="s">
        <v>197</v>
      </c>
      <c r="C602" s="128">
        <v>447</v>
      </c>
      <c r="D602" s="128">
        <v>992</v>
      </c>
      <c r="E602" s="127" t="s">
        <v>402</v>
      </c>
      <c r="F602" s="129">
        <v>10000000</v>
      </c>
      <c r="G602" s="130" t="s">
        <v>542</v>
      </c>
    </row>
    <row r="603" spans="1:7" ht="12.75">
      <c r="A603" s="127">
        <v>20070153</v>
      </c>
      <c r="B603" s="127" t="s">
        <v>208</v>
      </c>
      <c r="C603" s="128">
        <v>460</v>
      </c>
      <c r="D603" s="128">
        <v>992</v>
      </c>
      <c r="E603" s="127" t="s">
        <v>402</v>
      </c>
      <c r="F603" s="129">
        <v>500000</v>
      </c>
      <c r="G603" s="130" t="s">
        <v>542</v>
      </c>
    </row>
    <row r="604" spans="1:7" ht="12.75">
      <c r="A604" s="127">
        <v>20070156</v>
      </c>
      <c r="B604" s="127" t="s">
        <v>209</v>
      </c>
      <c r="C604" s="128">
        <v>457</v>
      </c>
      <c r="D604" s="128">
        <v>992</v>
      </c>
      <c r="E604" s="127" t="s">
        <v>402</v>
      </c>
      <c r="F604" s="129">
        <v>30000000</v>
      </c>
      <c r="G604" s="130" t="s">
        <v>542</v>
      </c>
    </row>
    <row r="605" spans="1:7" ht="12.75">
      <c r="A605" s="127">
        <v>20080136</v>
      </c>
      <c r="B605" s="127" t="s">
        <v>225</v>
      </c>
      <c r="C605" s="128">
        <v>448</v>
      </c>
      <c r="D605" s="128">
        <v>992</v>
      </c>
      <c r="E605" s="127" t="s">
        <v>402</v>
      </c>
      <c r="F605" s="129">
        <v>500000</v>
      </c>
      <c r="G605" s="130" t="s">
        <v>542</v>
      </c>
    </row>
    <row r="606" spans="1:7" ht="12.75">
      <c r="A606" s="127">
        <v>20150039</v>
      </c>
      <c r="B606" s="127" t="s">
        <v>259</v>
      </c>
      <c r="C606" s="128">
        <v>466</v>
      </c>
      <c r="D606" s="128">
        <v>992</v>
      </c>
      <c r="E606" s="127" t="s">
        <v>402</v>
      </c>
      <c r="F606" s="129">
        <v>2000000</v>
      </c>
      <c r="G606" s="130" t="s">
        <v>542</v>
      </c>
    </row>
    <row r="607" spans="1:7" ht="12.75">
      <c r="A607" s="127">
        <v>20182410</v>
      </c>
      <c r="B607" s="127" t="s">
        <v>313</v>
      </c>
      <c r="C607" s="128">
        <v>459</v>
      </c>
      <c r="D607" s="128">
        <v>992</v>
      </c>
      <c r="E607" s="127" t="s">
        <v>402</v>
      </c>
      <c r="F607" s="129">
        <v>500000</v>
      </c>
      <c r="G607" s="130" t="s">
        <v>542</v>
      </c>
    </row>
    <row r="608" spans="1:7" ht="12.75">
      <c r="A608" s="127">
        <v>20182411</v>
      </c>
      <c r="B608" s="127" t="s">
        <v>314</v>
      </c>
      <c r="C608" s="128">
        <v>447</v>
      </c>
      <c r="D608" s="128">
        <v>992</v>
      </c>
      <c r="E608" s="127" t="s">
        <v>402</v>
      </c>
      <c r="F608" s="129">
        <v>15000000</v>
      </c>
      <c r="G608" s="130" t="s">
        <v>542</v>
      </c>
    </row>
    <row r="609" spans="1:7" ht="12.75">
      <c r="A609" s="127">
        <v>20182418</v>
      </c>
      <c r="B609" s="127" t="s">
        <v>317</v>
      </c>
      <c r="C609" s="128">
        <v>447</v>
      </c>
      <c r="D609" s="128">
        <v>992</v>
      </c>
      <c r="E609" s="127" t="s">
        <v>402</v>
      </c>
      <c r="F609" s="129">
        <v>3000000</v>
      </c>
      <c r="G609" s="130" t="s">
        <v>542</v>
      </c>
    </row>
    <row r="610" spans="1:7" ht="12.75">
      <c r="A610" s="127">
        <v>20182431</v>
      </c>
      <c r="B610" s="127" t="s">
        <v>319</v>
      </c>
      <c r="C610" s="128">
        <v>457</v>
      </c>
      <c r="D610" s="128">
        <v>992</v>
      </c>
      <c r="E610" s="127" t="s">
        <v>402</v>
      </c>
      <c r="F610" s="129">
        <v>10000000</v>
      </c>
      <c r="G610" s="130" t="s">
        <v>542</v>
      </c>
    </row>
    <row r="611" spans="1:7" ht="12.75">
      <c r="A611" s="127">
        <v>19940149</v>
      </c>
      <c r="B611" s="127" t="s">
        <v>106</v>
      </c>
      <c r="C611" s="128">
        <v>369</v>
      </c>
      <c r="D611" s="128">
        <v>993</v>
      </c>
      <c r="E611" s="127" t="s">
        <v>399</v>
      </c>
      <c r="F611" s="129">
        <v>3000000</v>
      </c>
      <c r="G611" s="130" t="s">
        <v>542</v>
      </c>
    </row>
    <row r="612" spans="1:7" ht="12.75">
      <c r="A612" s="127">
        <v>19940195</v>
      </c>
      <c r="B612" s="127" t="s">
        <v>107</v>
      </c>
      <c r="C612" s="128">
        <v>426</v>
      </c>
      <c r="D612" s="128">
        <v>993</v>
      </c>
      <c r="E612" s="127" t="s">
        <v>399</v>
      </c>
      <c r="F612" s="129">
        <v>350000</v>
      </c>
      <c r="G612" s="130" t="s">
        <v>542</v>
      </c>
    </row>
    <row r="613" spans="1:7" ht="12.75">
      <c r="A613" s="127">
        <v>19940376</v>
      </c>
      <c r="B613" s="127" t="s">
        <v>110</v>
      </c>
      <c r="C613" s="128">
        <v>426</v>
      </c>
      <c r="D613" s="128">
        <v>993</v>
      </c>
      <c r="E613" s="127" t="s">
        <v>399</v>
      </c>
      <c r="F613" s="129">
        <v>2000000</v>
      </c>
      <c r="G613" s="130" t="s">
        <v>542</v>
      </c>
    </row>
    <row r="614" spans="1:7" ht="12.75">
      <c r="A614" s="127">
        <v>20000141</v>
      </c>
      <c r="B614" s="127" t="s">
        <v>135</v>
      </c>
      <c r="C614" s="128">
        <v>85</v>
      </c>
      <c r="D614" s="128">
        <v>993</v>
      </c>
      <c r="E614" s="127" t="s">
        <v>399</v>
      </c>
      <c r="F614" s="129">
        <v>1000000</v>
      </c>
      <c r="G614" s="130" t="s">
        <v>542</v>
      </c>
    </row>
    <row r="615" spans="1:7" ht="12.75">
      <c r="A615" s="127">
        <v>20030221</v>
      </c>
      <c r="B615" s="127" t="s">
        <v>153</v>
      </c>
      <c r="C615" s="128">
        <v>638</v>
      </c>
      <c r="D615" s="128">
        <v>993</v>
      </c>
      <c r="E615" s="127" t="s">
        <v>399</v>
      </c>
      <c r="F615" s="129">
        <v>2000000</v>
      </c>
      <c r="G615" s="130" t="s">
        <v>542</v>
      </c>
    </row>
    <row r="616" spans="1:7" ht="12.75">
      <c r="A616" s="127">
        <v>20070132</v>
      </c>
      <c r="B616" s="127" t="s">
        <v>203</v>
      </c>
      <c r="C616" s="128">
        <v>427</v>
      </c>
      <c r="D616" s="128">
        <v>993</v>
      </c>
      <c r="E616" s="127" t="s">
        <v>399</v>
      </c>
      <c r="F616" s="129">
        <v>2000000</v>
      </c>
      <c r="G616" s="130" t="s">
        <v>542</v>
      </c>
    </row>
    <row r="617" spans="1:7" ht="12.75">
      <c r="A617" s="127">
        <v>20070201</v>
      </c>
      <c r="B617" s="127" t="s">
        <v>213</v>
      </c>
      <c r="C617" s="128">
        <v>698</v>
      </c>
      <c r="D617" s="128">
        <v>993</v>
      </c>
      <c r="E617" s="127" t="s">
        <v>399</v>
      </c>
      <c r="F617" s="129">
        <v>2000000</v>
      </c>
      <c r="G617" s="130" t="s">
        <v>542</v>
      </c>
    </row>
    <row r="618" spans="1:7" ht="12.75">
      <c r="A618" s="127">
        <v>20090062</v>
      </c>
      <c r="B618" s="127" t="s">
        <v>229</v>
      </c>
      <c r="C618" s="128">
        <v>170</v>
      </c>
      <c r="D618" s="128">
        <v>993</v>
      </c>
      <c r="E618" s="127" t="s">
        <v>399</v>
      </c>
      <c r="F618" s="129">
        <v>2000000</v>
      </c>
      <c r="G618" s="130" t="s">
        <v>542</v>
      </c>
    </row>
    <row r="619" spans="1:7" ht="12.75">
      <c r="A619" s="127">
        <v>20100059</v>
      </c>
      <c r="B619" s="127" t="s">
        <v>484</v>
      </c>
      <c r="C619" s="128">
        <v>103</v>
      </c>
      <c r="D619" s="128">
        <v>993</v>
      </c>
      <c r="E619" s="127" t="s">
        <v>399</v>
      </c>
      <c r="F619" s="129">
        <v>1000000</v>
      </c>
      <c r="G619" s="130" t="s">
        <v>542</v>
      </c>
    </row>
    <row r="620" spans="1:7" ht="12.75">
      <c r="A620" s="127">
        <v>20120076</v>
      </c>
      <c r="B620" s="127" t="s">
        <v>247</v>
      </c>
      <c r="C620" s="128">
        <v>423</v>
      </c>
      <c r="D620" s="128">
        <v>993</v>
      </c>
      <c r="E620" s="127" t="s">
        <v>399</v>
      </c>
      <c r="F620" s="129">
        <v>400000</v>
      </c>
      <c r="G620" s="130" t="s">
        <v>542</v>
      </c>
    </row>
    <row r="621" spans="1:7" ht="12.75">
      <c r="A621" s="127">
        <v>20120079</v>
      </c>
      <c r="B621" s="127" t="s">
        <v>249</v>
      </c>
      <c r="C621" s="128">
        <v>22</v>
      </c>
      <c r="D621" s="128">
        <v>993</v>
      </c>
      <c r="E621" s="127" t="s">
        <v>399</v>
      </c>
      <c r="F621" s="129">
        <v>400000</v>
      </c>
      <c r="G621" s="130" t="s">
        <v>542</v>
      </c>
    </row>
    <row r="622" spans="1:7" ht="12.75">
      <c r="A622" s="127">
        <v>20120080</v>
      </c>
      <c r="B622" s="127" t="s">
        <v>250</v>
      </c>
      <c r="C622" s="128">
        <v>1498</v>
      </c>
      <c r="D622" s="128">
        <v>993</v>
      </c>
      <c r="E622" s="127" t="s">
        <v>399</v>
      </c>
      <c r="F622" s="129">
        <v>350000</v>
      </c>
      <c r="G622" s="130" t="s">
        <v>542</v>
      </c>
    </row>
    <row r="623" spans="1:7" ht="12.75">
      <c r="A623" s="127">
        <v>20150047</v>
      </c>
      <c r="B623" s="127" t="s">
        <v>260</v>
      </c>
      <c r="C623" s="128">
        <v>103</v>
      </c>
      <c r="D623" s="128">
        <v>993</v>
      </c>
      <c r="E623" s="127" t="s">
        <v>399</v>
      </c>
      <c r="F623" s="129">
        <v>500000</v>
      </c>
      <c r="G623" s="130" t="s">
        <v>542</v>
      </c>
    </row>
    <row r="624" spans="1:7" ht="12.75">
      <c r="A624" s="127">
        <v>20170131</v>
      </c>
      <c r="B624" s="127" t="s">
        <v>292</v>
      </c>
      <c r="C624" s="128">
        <v>1624</v>
      </c>
      <c r="D624" s="128">
        <v>993</v>
      </c>
      <c r="E624" s="127" t="s">
        <v>399</v>
      </c>
      <c r="F624" s="129">
        <v>300000</v>
      </c>
      <c r="G624" s="130" t="s">
        <v>542</v>
      </c>
    </row>
    <row r="625" spans="1:7" ht="12.75">
      <c r="A625" s="127">
        <v>20170154</v>
      </c>
      <c r="B625" s="127" t="s">
        <v>305</v>
      </c>
      <c r="C625" s="128">
        <v>99</v>
      </c>
      <c r="D625" s="128">
        <v>993</v>
      </c>
      <c r="E625" s="127" t="s">
        <v>399</v>
      </c>
      <c r="F625" s="129">
        <v>2000000</v>
      </c>
      <c r="G625" s="130" t="s">
        <v>542</v>
      </c>
    </row>
    <row r="626" spans="1:7" ht="12.75">
      <c r="A626" s="127">
        <v>20182438</v>
      </c>
      <c r="B626" s="127" t="s">
        <v>320</v>
      </c>
      <c r="C626" s="128">
        <v>1572</v>
      </c>
      <c r="D626" s="128">
        <v>993</v>
      </c>
      <c r="E626" s="127" t="s">
        <v>399</v>
      </c>
      <c r="F626" s="129">
        <v>300000</v>
      </c>
      <c r="G626" s="130" t="s">
        <v>542</v>
      </c>
    </row>
    <row r="627" spans="1:7" ht="12.75">
      <c r="A627" s="127">
        <v>20182514</v>
      </c>
      <c r="B627" s="127" t="s">
        <v>496</v>
      </c>
      <c r="C627" s="128">
        <v>1679</v>
      </c>
      <c r="D627" s="128">
        <v>993</v>
      </c>
      <c r="E627" s="127" t="s">
        <v>399</v>
      </c>
      <c r="F627" s="129">
        <v>3000000</v>
      </c>
      <c r="G627" s="130" t="s">
        <v>542</v>
      </c>
    </row>
    <row r="628" spans="1:7" ht="12.75">
      <c r="A628" s="127">
        <v>20182517</v>
      </c>
      <c r="B628" s="127" t="s">
        <v>498</v>
      </c>
      <c r="C628" s="128">
        <v>170</v>
      </c>
      <c r="D628" s="128">
        <v>993</v>
      </c>
      <c r="E628" s="127" t="s">
        <v>399</v>
      </c>
      <c r="F628" s="129">
        <v>1500000</v>
      </c>
      <c r="G628" s="130" t="s">
        <v>542</v>
      </c>
    </row>
    <row r="629" spans="1:7" ht="12.75">
      <c r="A629" s="127">
        <v>20182531</v>
      </c>
      <c r="B629" s="127" t="s">
        <v>504</v>
      </c>
      <c r="C629" s="128">
        <v>103</v>
      </c>
      <c r="D629" s="128">
        <v>993</v>
      </c>
      <c r="E629" s="127" t="s">
        <v>399</v>
      </c>
      <c r="F629" s="129">
        <v>1500000</v>
      </c>
      <c r="G629" s="130" t="s">
        <v>542</v>
      </c>
    </row>
    <row r="630" spans="1:7" ht="12.75">
      <c r="A630" s="127">
        <v>20182532</v>
      </c>
      <c r="B630" s="127" t="s">
        <v>505</v>
      </c>
      <c r="C630" s="128">
        <v>173</v>
      </c>
      <c r="D630" s="128">
        <v>993</v>
      </c>
      <c r="E630" s="127" t="s">
        <v>399</v>
      </c>
      <c r="F630" s="129">
        <v>500000</v>
      </c>
      <c r="G630" s="130" t="s">
        <v>542</v>
      </c>
    </row>
    <row r="631" spans="1:7" ht="12.75">
      <c r="A631" s="127">
        <v>20182533</v>
      </c>
      <c r="B631" s="127" t="s">
        <v>506</v>
      </c>
      <c r="C631" s="128">
        <v>173</v>
      </c>
      <c r="D631" s="128">
        <v>993</v>
      </c>
      <c r="E631" s="127" t="s">
        <v>399</v>
      </c>
      <c r="F631" s="129">
        <v>700000</v>
      </c>
      <c r="G631" s="130" t="s">
        <v>542</v>
      </c>
    </row>
    <row r="632" spans="1:7" ht="12.75">
      <c r="A632" s="127">
        <v>20182535</v>
      </c>
      <c r="B632" s="127" t="s">
        <v>507</v>
      </c>
      <c r="C632" s="128">
        <v>1679</v>
      </c>
      <c r="D632" s="128">
        <v>993</v>
      </c>
      <c r="E632" s="127" t="s">
        <v>399</v>
      </c>
      <c r="F632" s="129">
        <v>1000000</v>
      </c>
      <c r="G632" s="130" t="s">
        <v>542</v>
      </c>
    </row>
    <row r="633" spans="1:7" ht="12.75">
      <c r="A633" s="127">
        <v>20182550</v>
      </c>
      <c r="B633" s="127" t="s">
        <v>327</v>
      </c>
      <c r="C633" s="128">
        <v>369</v>
      </c>
      <c r="D633" s="128">
        <v>993</v>
      </c>
      <c r="E633" s="127" t="s">
        <v>399</v>
      </c>
      <c r="F633" s="129">
        <v>10942700</v>
      </c>
      <c r="G633" s="130" t="s">
        <v>542</v>
      </c>
    </row>
    <row r="634" spans="1:7" ht="12.75">
      <c r="A634" s="127">
        <v>20190106</v>
      </c>
      <c r="B634" s="127" t="s">
        <v>353</v>
      </c>
      <c r="C634" s="128">
        <v>427</v>
      </c>
      <c r="D634" s="128">
        <v>993</v>
      </c>
      <c r="E634" s="127" t="s">
        <v>399</v>
      </c>
      <c r="F634" s="129">
        <v>500000</v>
      </c>
      <c r="G634" s="130" t="s">
        <v>542</v>
      </c>
    </row>
    <row r="635" spans="1:7" ht="12.75">
      <c r="A635" s="127">
        <v>20190121</v>
      </c>
      <c r="B635" s="127" t="s">
        <v>510</v>
      </c>
      <c r="C635" s="128">
        <v>1567</v>
      </c>
      <c r="D635" s="128">
        <v>993</v>
      </c>
      <c r="E635" s="127" t="s">
        <v>399</v>
      </c>
      <c r="F635" s="129">
        <v>100000</v>
      </c>
      <c r="G635" s="130" t="s">
        <v>542</v>
      </c>
    </row>
    <row r="636" spans="1:7" ht="12.75">
      <c r="A636" s="127">
        <v>20190122</v>
      </c>
      <c r="B636" s="127" t="s">
        <v>511</v>
      </c>
      <c r="C636" s="128">
        <v>88</v>
      </c>
      <c r="D636" s="128">
        <v>993</v>
      </c>
      <c r="E636" s="127" t="s">
        <v>399</v>
      </c>
      <c r="F636" s="129">
        <v>180000</v>
      </c>
      <c r="G636" s="130" t="s">
        <v>542</v>
      </c>
    </row>
    <row r="637" spans="1:7" ht="12.75">
      <c r="A637" s="127">
        <v>20190123</v>
      </c>
      <c r="B637" s="127" t="s">
        <v>512</v>
      </c>
      <c r="C637" s="128">
        <v>99</v>
      </c>
      <c r="D637" s="128">
        <v>993</v>
      </c>
      <c r="E637" s="127" t="s">
        <v>399</v>
      </c>
      <c r="F637" s="129">
        <v>180000</v>
      </c>
      <c r="G637" s="130" t="s">
        <v>542</v>
      </c>
    </row>
    <row r="638" spans="1:7" ht="12.75">
      <c r="A638" s="127">
        <v>20190124</v>
      </c>
      <c r="B638" s="127" t="s">
        <v>513</v>
      </c>
      <c r="C638" s="128">
        <v>173</v>
      </c>
      <c r="D638" s="128">
        <v>993</v>
      </c>
      <c r="E638" s="127" t="s">
        <v>399</v>
      </c>
      <c r="F638" s="129">
        <v>180000</v>
      </c>
      <c r="G638" s="130" t="s">
        <v>542</v>
      </c>
    </row>
    <row r="639" spans="1:7" ht="12.75">
      <c r="A639" s="127">
        <v>20190125</v>
      </c>
      <c r="B639" s="127" t="s">
        <v>354</v>
      </c>
      <c r="C639" s="128">
        <v>170</v>
      </c>
      <c r="D639" s="128">
        <v>993</v>
      </c>
      <c r="E639" s="127" t="s">
        <v>399</v>
      </c>
      <c r="F639" s="129">
        <v>180000</v>
      </c>
      <c r="G639" s="130" t="s">
        <v>542</v>
      </c>
    </row>
    <row r="640" spans="1:7" ht="12.75">
      <c r="A640" s="127">
        <v>20190126</v>
      </c>
      <c r="B640" s="127" t="s">
        <v>514</v>
      </c>
      <c r="C640" s="128">
        <v>1679</v>
      </c>
      <c r="D640" s="128">
        <v>993</v>
      </c>
      <c r="E640" s="127" t="s">
        <v>399</v>
      </c>
      <c r="F640" s="129">
        <v>180000</v>
      </c>
      <c r="G640" s="130" t="s">
        <v>542</v>
      </c>
    </row>
    <row r="641" spans="1:7" ht="12.75">
      <c r="A641" s="127">
        <v>20190144</v>
      </c>
      <c r="B641" s="127" t="s">
        <v>515</v>
      </c>
      <c r="C641" s="128">
        <v>88</v>
      </c>
      <c r="D641" s="128">
        <v>993</v>
      </c>
      <c r="E641" s="127" t="s">
        <v>399</v>
      </c>
      <c r="F641" s="129">
        <v>700000</v>
      </c>
      <c r="G641" s="130" t="s">
        <v>542</v>
      </c>
    </row>
    <row r="642" spans="1:7" ht="12.75">
      <c r="A642" s="127">
        <v>19930187</v>
      </c>
      <c r="B642" s="127" t="s">
        <v>95</v>
      </c>
      <c r="C642" s="128">
        <v>615</v>
      </c>
      <c r="D642" s="128">
        <v>994</v>
      </c>
      <c r="E642" s="127" t="s">
        <v>398</v>
      </c>
      <c r="F642" s="129">
        <v>3000000</v>
      </c>
      <c r="G642" s="130" t="s">
        <v>542</v>
      </c>
    </row>
    <row r="643" spans="1:7" ht="12.75">
      <c r="A643" s="127">
        <v>20130051</v>
      </c>
      <c r="B643" s="127" t="s">
        <v>251</v>
      </c>
      <c r="C643" s="128">
        <v>1099</v>
      </c>
      <c r="D643" s="128">
        <v>994</v>
      </c>
      <c r="E643" s="127" t="s">
        <v>398</v>
      </c>
      <c r="F643" s="129">
        <v>500000</v>
      </c>
      <c r="G643" s="130" t="s">
        <v>542</v>
      </c>
    </row>
    <row r="644" spans="1:7" ht="12.75">
      <c r="A644" s="127">
        <v>20170045</v>
      </c>
      <c r="B644" s="127" t="s">
        <v>268</v>
      </c>
      <c r="C644" s="128">
        <v>374</v>
      </c>
      <c r="D644" s="128">
        <v>994</v>
      </c>
      <c r="E644" s="127" t="s">
        <v>398</v>
      </c>
      <c r="F644" s="129">
        <v>1000000</v>
      </c>
      <c r="G644" s="130" t="s">
        <v>542</v>
      </c>
    </row>
    <row r="645" spans="1:7" ht="12.75">
      <c r="A645" s="127">
        <v>20170145</v>
      </c>
      <c r="B645" s="127" t="s">
        <v>299</v>
      </c>
      <c r="C645" s="128">
        <v>1572</v>
      </c>
      <c r="D645" s="128">
        <v>994</v>
      </c>
      <c r="E645" s="127" t="s">
        <v>398</v>
      </c>
      <c r="F645" s="129">
        <v>6500000</v>
      </c>
      <c r="G645" s="130" t="s">
        <v>542</v>
      </c>
    </row>
    <row r="646" spans="1:7" ht="12.75">
      <c r="A646" s="127">
        <v>20182560</v>
      </c>
      <c r="B646" s="127" t="s">
        <v>330</v>
      </c>
      <c r="C646" s="128">
        <v>1686</v>
      </c>
      <c r="D646" s="128">
        <v>994</v>
      </c>
      <c r="E646" s="127" t="s">
        <v>398</v>
      </c>
      <c r="F646" s="129">
        <v>2000000</v>
      </c>
      <c r="G646" s="130" t="s">
        <v>542</v>
      </c>
    </row>
    <row r="647" spans="1:7" ht="12.75">
      <c r="A647" s="127">
        <v>20190069</v>
      </c>
      <c r="B647" s="127" t="s">
        <v>346</v>
      </c>
      <c r="C647" s="128">
        <v>1703</v>
      </c>
      <c r="D647" s="128">
        <v>994</v>
      </c>
      <c r="E647" s="127" t="s">
        <v>398</v>
      </c>
      <c r="F647" s="129">
        <v>3020870</v>
      </c>
      <c r="G647" s="130" t="s">
        <v>542</v>
      </c>
    </row>
    <row r="648" spans="1:7" ht="12.75">
      <c r="A648" s="127">
        <v>20190149</v>
      </c>
      <c r="B648" s="127" t="s">
        <v>361</v>
      </c>
      <c r="C648" s="128">
        <v>341</v>
      </c>
      <c r="D648" s="128">
        <v>994</v>
      </c>
      <c r="E648" s="127" t="s">
        <v>398</v>
      </c>
      <c r="F648" s="129">
        <v>1000000</v>
      </c>
      <c r="G648" s="130" t="s">
        <v>542</v>
      </c>
    </row>
    <row r="649" spans="1:7" ht="12.75">
      <c r="A649" s="127">
        <v>20190175</v>
      </c>
      <c r="B649" s="127" t="s">
        <v>381</v>
      </c>
      <c r="C649" s="128">
        <v>1703</v>
      </c>
      <c r="D649" s="128">
        <v>994</v>
      </c>
      <c r="E649" s="127" t="s">
        <v>398</v>
      </c>
      <c r="F649" s="129">
        <v>22497510</v>
      </c>
      <c r="G649" s="130" t="s">
        <v>542</v>
      </c>
    </row>
    <row r="650" spans="1:7" ht="12.75">
      <c r="A650" s="127">
        <v>19940138</v>
      </c>
      <c r="B650" s="127" t="s">
        <v>105</v>
      </c>
      <c r="C650" s="128">
        <v>467</v>
      </c>
      <c r="D650" s="128">
        <v>995</v>
      </c>
      <c r="E650" s="127" t="s">
        <v>403</v>
      </c>
      <c r="F650" s="129">
        <v>3500000</v>
      </c>
      <c r="G650" s="130" t="s">
        <v>542</v>
      </c>
    </row>
    <row r="651" spans="1:7" ht="12.75">
      <c r="A651" s="127">
        <v>19940289</v>
      </c>
      <c r="B651" s="127" t="s">
        <v>109</v>
      </c>
      <c r="C651" s="128">
        <v>404</v>
      </c>
      <c r="D651" s="128">
        <v>995</v>
      </c>
      <c r="E651" s="127" t="s">
        <v>403</v>
      </c>
      <c r="F651" s="129">
        <v>11000000</v>
      </c>
      <c r="G651" s="130" t="s">
        <v>542</v>
      </c>
    </row>
    <row r="652" spans="1:7" ht="12.75">
      <c r="A652" s="127">
        <v>19980344</v>
      </c>
      <c r="B652" s="127" t="s">
        <v>126</v>
      </c>
      <c r="C652" s="128">
        <v>451</v>
      </c>
      <c r="D652" s="128">
        <v>995</v>
      </c>
      <c r="E652" s="127" t="s">
        <v>403</v>
      </c>
      <c r="F652" s="129">
        <v>5500000</v>
      </c>
      <c r="G652" s="130" t="s">
        <v>542</v>
      </c>
    </row>
    <row r="653" spans="1:7" ht="12.75">
      <c r="A653" s="127">
        <v>20010370</v>
      </c>
      <c r="B653" s="127" t="s">
        <v>144</v>
      </c>
      <c r="C653" s="128">
        <v>1036</v>
      </c>
      <c r="D653" s="128">
        <v>995</v>
      </c>
      <c r="E653" s="127" t="s">
        <v>403</v>
      </c>
      <c r="F653" s="129">
        <v>5000000</v>
      </c>
      <c r="G653" s="130" t="s">
        <v>542</v>
      </c>
    </row>
    <row r="654" spans="1:7" ht="12.75">
      <c r="A654" s="127">
        <v>20060221</v>
      </c>
      <c r="B654" s="127" t="s">
        <v>476</v>
      </c>
      <c r="C654" s="128">
        <v>641</v>
      </c>
      <c r="D654" s="128">
        <v>995</v>
      </c>
      <c r="E654" s="127" t="s">
        <v>403</v>
      </c>
      <c r="F654" s="129">
        <v>1000000</v>
      </c>
      <c r="G654" s="130" t="s">
        <v>542</v>
      </c>
    </row>
    <row r="655" spans="1:7" ht="12.75">
      <c r="A655" s="127">
        <v>20070244</v>
      </c>
      <c r="B655" s="127" t="s">
        <v>215</v>
      </c>
      <c r="C655" s="128">
        <v>1703</v>
      </c>
      <c r="D655" s="128">
        <v>995</v>
      </c>
      <c r="E655" s="127" t="s">
        <v>403</v>
      </c>
      <c r="F655" s="129">
        <v>105000000</v>
      </c>
      <c r="G655" s="130" t="s">
        <v>542</v>
      </c>
    </row>
    <row r="656" spans="1:7" ht="12.75">
      <c r="A656" s="127">
        <v>20090056</v>
      </c>
      <c r="B656" s="127" t="s">
        <v>482</v>
      </c>
      <c r="C656" s="128">
        <v>170</v>
      </c>
      <c r="D656" s="128">
        <v>995</v>
      </c>
      <c r="E656" s="127" t="s">
        <v>403</v>
      </c>
      <c r="F656" s="129">
        <v>100000</v>
      </c>
      <c r="G656" s="130" t="s">
        <v>542</v>
      </c>
    </row>
    <row r="657" spans="1:7" ht="12.75">
      <c r="A657" s="127">
        <v>20170141</v>
      </c>
      <c r="B657" s="127" t="s">
        <v>296</v>
      </c>
      <c r="C657" s="128">
        <v>173</v>
      </c>
      <c r="D657" s="128">
        <v>995</v>
      </c>
      <c r="E657" s="127" t="s">
        <v>403</v>
      </c>
      <c r="F657" s="129">
        <v>1000000</v>
      </c>
      <c r="G657" s="130" t="s">
        <v>542</v>
      </c>
    </row>
    <row r="658" spans="1:7" ht="12.75">
      <c r="A658" s="127">
        <v>20170142</v>
      </c>
      <c r="B658" s="127" t="s">
        <v>297</v>
      </c>
      <c r="C658" s="128">
        <v>1679</v>
      </c>
      <c r="D658" s="128">
        <v>995</v>
      </c>
      <c r="E658" s="127" t="s">
        <v>403</v>
      </c>
      <c r="F658" s="129">
        <v>1500000</v>
      </c>
      <c r="G658" s="130" t="s">
        <v>542</v>
      </c>
    </row>
    <row r="659" spans="1:7" ht="12.75">
      <c r="A659" s="127">
        <v>20182516</v>
      </c>
      <c r="B659" s="127" t="s">
        <v>497</v>
      </c>
      <c r="C659" s="128">
        <v>170</v>
      </c>
      <c r="D659" s="128">
        <v>995</v>
      </c>
      <c r="E659" s="127" t="s">
        <v>403</v>
      </c>
      <c r="F659" s="129">
        <v>30000</v>
      </c>
      <c r="G659" s="130" t="s">
        <v>542</v>
      </c>
    </row>
    <row r="660" spans="1:7" ht="12.75">
      <c r="A660" s="127">
        <v>20190163</v>
      </c>
      <c r="B660" s="127" t="s">
        <v>373</v>
      </c>
      <c r="C660" s="128">
        <v>621</v>
      </c>
      <c r="D660" s="128">
        <v>995</v>
      </c>
      <c r="E660" s="127" t="s">
        <v>403</v>
      </c>
      <c r="F660" s="129">
        <v>3500000</v>
      </c>
      <c r="G660" s="130" t="s">
        <v>542</v>
      </c>
    </row>
    <row r="661" spans="1:7" ht="12.75">
      <c r="A661" s="127">
        <v>20042767</v>
      </c>
      <c r="B661" s="127" t="s">
        <v>474</v>
      </c>
      <c r="C661" s="128">
        <v>427</v>
      </c>
      <c r="D661" s="128">
        <v>996</v>
      </c>
      <c r="E661" s="127" t="s">
        <v>401</v>
      </c>
      <c r="F661" s="129">
        <v>1500000</v>
      </c>
      <c r="G661" s="130" t="s">
        <v>542</v>
      </c>
    </row>
    <row r="662" spans="1:7" ht="12.75">
      <c r="A662" s="127">
        <v>20042918</v>
      </c>
      <c r="B662" s="127" t="s">
        <v>167</v>
      </c>
      <c r="C662" s="128">
        <v>446</v>
      </c>
      <c r="D662" s="128">
        <v>996</v>
      </c>
      <c r="E662" s="127" t="s">
        <v>401</v>
      </c>
      <c r="F662" s="129">
        <v>1000000</v>
      </c>
      <c r="G662" s="130" t="s">
        <v>542</v>
      </c>
    </row>
    <row r="663" spans="1:7" ht="12.75">
      <c r="A663" s="127">
        <v>20043125</v>
      </c>
      <c r="B663" s="127" t="s">
        <v>171</v>
      </c>
      <c r="C663" s="128">
        <v>1016</v>
      </c>
      <c r="D663" s="128">
        <v>996</v>
      </c>
      <c r="E663" s="127" t="s">
        <v>401</v>
      </c>
      <c r="F663" s="129">
        <v>1500000</v>
      </c>
      <c r="G663" s="130" t="s">
        <v>542</v>
      </c>
    </row>
    <row r="664" spans="1:7" ht="12.75">
      <c r="A664" s="127">
        <v>20050219</v>
      </c>
      <c r="B664" s="127" t="s">
        <v>181</v>
      </c>
      <c r="C664" s="128">
        <v>683</v>
      </c>
      <c r="D664" s="128">
        <v>996</v>
      </c>
      <c r="E664" s="127" t="s">
        <v>401</v>
      </c>
      <c r="F664" s="129">
        <v>2500000</v>
      </c>
      <c r="G664" s="130" t="s">
        <v>542</v>
      </c>
    </row>
    <row r="665" spans="1:7" ht="12.75">
      <c r="A665" s="127">
        <v>20050222</v>
      </c>
      <c r="B665" s="127" t="s">
        <v>182</v>
      </c>
      <c r="C665" s="128">
        <v>219</v>
      </c>
      <c r="D665" s="128">
        <v>996</v>
      </c>
      <c r="E665" s="127" t="s">
        <v>401</v>
      </c>
      <c r="F665" s="129">
        <v>2000000</v>
      </c>
      <c r="G665" s="130" t="s">
        <v>542</v>
      </c>
    </row>
    <row r="666" spans="1:7" ht="12.75">
      <c r="A666" s="127">
        <v>20060065</v>
      </c>
      <c r="B666" s="127" t="s">
        <v>187</v>
      </c>
      <c r="C666" s="128">
        <v>240</v>
      </c>
      <c r="D666" s="128">
        <v>996</v>
      </c>
      <c r="E666" s="127" t="s">
        <v>401</v>
      </c>
      <c r="F666" s="129">
        <v>1000000</v>
      </c>
      <c r="G666" s="130" t="s">
        <v>542</v>
      </c>
    </row>
    <row r="667" spans="1:7" ht="12.75">
      <c r="A667" s="127">
        <v>20060149</v>
      </c>
      <c r="B667" s="127" t="s">
        <v>195</v>
      </c>
      <c r="C667" s="128">
        <v>227</v>
      </c>
      <c r="D667" s="128">
        <v>996</v>
      </c>
      <c r="E667" s="127" t="s">
        <v>401</v>
      </c>
      <c r="F667" s="129">
        <v>2000000</v>
      </c>
      <c r="G667" s="130" t="s">
        <v>542</v>
      </c>
    </row>
    <row r="668" spans="1:7" ht="12.75">
      <c r="A668" s="127">
        <v>20080073</v>
      </c>
      <c r="B668" s="127" t="s">
        <v>479</v>
      </c>
      <c r="C668" s="128">
        <v>173</v>
      </c>
      <c r="D668" s="128">
        <v>996</v>
      </c>
      <c r="E668" s="127" t="s">
        <v>401</v>
      </c>
      <c r="F668" s="129">
        <v>2000000</v>
      </c>
      <c r="G668" s="130" t="s">
        <v>542</v>
      </c>
    </row>
    <row r="669" spans="1:7" ht="12.75">
      <c r="A669" s="127">
        <v>20100056</v>
      </c>
      <c r="B669" s="127" t="s">
        <v>483</v>
      </c>
      <c r="C669" s="128">
        <v>103</v>
      </c>
      <c r="D669" s="128">
        <v>996</v>
      </c>
      <c r="E669" s="127" t="s">
        <v>401</v>
      </c>
      <c r="F669" s="129">
        <v>1000000</v>
      </c>
      <c r="G669" s="130" t="s">
        <v>542</v>
      </c>
    </row>
    <row r="670" spans="1:7" ht="12.75">
      <c r="A670" s="127">
        <v>20120078</v>
      </c>
      <c r="B670" s="127" t="s">
        <v>248</v>
      </c>
      <c r="C670" s="128">
        <v>423</v>
      </c>
      <c r="D670" s="128">
        <v>996</v>
      </c>
      <c r="E670" s="127" t="s">
        <v>401</v>
      </c>
      <c r="F670" s="129">
        <v>2000000</v>
      </c>
      <c r="G670" s="130" t="s">
        <v>542</v>
      </c>
    </row>
    <row r="671" spans="1:7" ht="12.75">
      <c r="A671" s="127">
        <v>20130067</v>
      </c>
      <c r="B671" s="127" t="s">
        <v>252</v>
      </c>
      <c r="C671" s="128">
        <v>1680</v>
      </c>
      <c r="D671" s="128">
        <v>996</v>
      </c>
      <c r="E671" s="127" t="s">
        <v>401</v>
      </c>
      <c r="F671" s="129">
        <v>1000000</v>
      </c>
      <c r="G671" s="130" t="s">
        <v>542</v>
      </c>
    </row>
    <row r="672" spans="1:7" ht="12.75">
      <c r="A672" s="127">
        <v>20140008</v>
      </c>
      <c r="B672" s="127" t="s">
        <v>254</v>
      </c>
      <c r="C672" s="128">
        <v>432</v>
      </c>
      <c r="D672" s="128">
        <v>996</v>
      </c>
      <c r="E672" s="127" t="s">
        <v>401</v>
      </c>
      <c r="F672" s="129">
        <v>1000000</v>
      </c>
      <c r="G672" s="130" t="s">
        <v>542</v>
      </c>
    </row>
    <row r="673" spans="1:7" ht="12.75">
      <c r="A673" s="127">
        <v>20150030</v>
      </c>
      <c r="B673" s="127" t="s">
        <v>258</v>
      </c>
      <c r="C673" s="128">
        <v>340</v>
      </c>
      <c r="D673" s="128">
        <v>996</v>
      </c>
      <c r="E673" s="127" t="s">
        <v>401</v>
      </c>
      <c r="F673" s="129">
        <v>500000</v>
      </c>
      <c r="G673" s="130" t="s">
        <v>542</v>
      </c>
    </row>
    <row r="674" spans="1:7" ht="12.75">
      <c r="A674" s="127">
        <v>20162193</v>
      </c>
      <c r="B674" s="127" t="s">
        <v>488</v>
      </c>
      <c r="C674" s="128">
        <v>103</v>
      </c>
      <c r="D674" s="128">
        <v>996</v>
      </c>
      <c r="E674" s="127" t="s">
        <v>401</v>
      </c>
      <c r="F674" s="129">
        <v>1000000</v>
      </c>
      <c r="G674" s="130" t="s">
        <v>542</v>
      </c>
    </row>
    <row r="675" spans="1:7" ht="12.75">
      <c r="A675" s="127">
        <v>20182520</v>
      </c>
      <c r="B675" s="127" t="s">
        <v>499</v>
      </c>
      <c r="C675" s="128">
        <v>103</v>
      </c>
      <c r="D675" s="128">
        <v>996</v>
      </c>
      <c r="E675" s="127" t="s">
        <v>401</v>
      </c>
      <c r="F675" s="129">
        <v>1000000</v>
      </c>
      <c r="G675" s="130" t="s">
        <v>542</v>
      </c>
    </row>
    <row r="676" spans="1:7" ht="12.75">
      <c r="A676" s="127">
        <v>20182523</v>
      </c>
      <c r="B676" s="127" t="s">
        <v>500</v>
      </c>
      <c r="C676" s="128">
        <v>170</v>
      </c>
      <c r="D676" s="128">
        <v>996</v>
      </c>
      <c r="E676" s="127" t="s">
        <v>401</v>
      </c>
      <c r="F676" s="129">
        <v>800000</v>
      </c>
      <c r="G676" s="130" t="s">
        <v>542</v>
      </c>
    </row>
    <row r="677" spans="1:7" ht="12.75">
      <c r="A677" s="127">
        <v>20182524</v>
      </c>
      <c r="B677" s="127" t="s">
        <v>501</v>
      </c>
      <c r="C677" s="128">
        <v>170</v>
      </c>
      <c r="D677" s="128">
        <v>996</v>
      </c>
      <c r="E677" s="127" t="s">
        <v>401</v>
      </c>
      <c r="F677" s="129">
        <v>60000</v>
      </c>
      <c r="G677" s="130" t="s">
        <v>542</v>
      </c>
    </row>
    <row r="678" spans="1:7" ht="12.75">
      <c r="A678" s="127">
        <v>20182525</v>
      </c>
      <c r="B678" s="127" t="s">
        <v>502</v>
      </c>
      <c r="C678" s="128">
        <v>170</v>
      </c>
      <c r="D678" s="128">
        <v>996</v>
      </c>
      <c r="E678" s="127" t="s">
        <v>401</v>
      </c>
      <c r="F678" s="129">
        <v>80000</v>
      </c>
      <c r="G678" s="130" t="s">
        <v>542</v>
      </c>
    </row>
    <row r="679" spans="1:7" ht="12.75">
      <c r="A679" s="127">
        <v>20182526</v>
      </c>
      <c r="B679" s="127" t="s">
        <v>503</v>
      </c>
      <c r="C679" s="128">
        <v>1679</v>
      </c>
      <c r="D679" s="128">
        <v>996</v>
      </c>
      <c r="E679" s="127" t="s">
        <v>401</v>
      </c>
      <c r="F679" s="129">
        <v>5000000</v>
      </c>
      <c r="G679" s="130" t="s">
        <v>542</v>
      </c>
    </row>
    <row r="680" spans="1:7" ht="12.75">
      <c r="A680" s="127">
        <v>20190181</v>
      </c>
      <c r="B680" s="127" t="s">
        <v>384</v>
      </c>
      <c r="C680" s="128">
        <v>698</v>
      </c>
      <c r="D680" s="128">
        <v>996</v>
      </c>
      <c r="E680" s="127" t="s">
        <v>401</v>
      </c>
      <c r="F680" s="129">
        <v>6000000</v>
      </c>
      <c r="G680" s="130" t="s">
        <v>542</v>
      </c>
    </row>
    <row r="681" spans="1:7" ht="12.75">
      <c r="A681" s="127">
        <v>20010391</v>
      </c>
      <c r="B681" s="127" t="s">
        <v>145</v>
      </c>
      <c r="C681" s="128">
        <v>467</v>
      </c>
      <c r="D681" s="128">
        <v>998</v>
      </c>
      <c r="E681" s="127" t="s">
        <v>422</v>
      </c>
      <c r="F681" s="129">
        <v>2200000</v>
      </c>
      <c r="G681" s="130" t="s">
        <v>542</v>
      </c>
    </row>
    <row r="682" spans="1:7" ht="12.75">
      <c r="A682" s="127">
        <v>19930002</v>
      </c>
      <c r="B682" s="127" t="s">
        <v>92</v>
      </c>
      <c r="C682" s="128">
        <v>426</v>
      </c>
      <c r="D682" s="128">
        <v>999</v>
      </c>
      <c r="E682" s="127" t="s">
        <v>397</v>
      </c>
      <c r="F682" s="129">
        <v>5000000</v>
      </c>
      <c r="G682" s="130" t="s">
        <v>542</v>
      </c>
    </row>
    <row r="683" spans="1:7" ht="12.75">
      <c r="A683" s="127">
        <v>19930026</v>
      </c>
      <c r="B683" s="127" t="s">
        <v>93</v>
      </c>
      <c r="C683" s="128">
        <v>427</v>
      </c>
      <c r="D683" s="128">
        <v>999</v>
      </c>
      <c r="E683" s="127" t="s">
        <v>397</v>
      </c>
      <c r="F683" s="129">
        <v>26000000</v>
      </c>
      <c r="G683" s="130" t="s">
        <v>542</v>
      </c>
    </row>
    <row r="684" spans="1:7" ht="12.75">
      <c r="A684" s="127">
        <v>19930030</v>
      </c>
      <c r="B684" s="127" t="s">
        <v>94</v>
      </c>
      <c r="C684" s="128">
        <v>427</v>
      </c>
      <c r="D684" s="128">
        <v>999</v>
      </c>
      <c r="E684" s="127" t="s">
        <v>397</v>
      </c>
      <c r="F684" s="129">
        <v>1500000</v>
      </c>
      <c r="G684" s="130" t="s">
        <v>542</v>
      </c>
    </row>
    <row r="685" spans="1:7" ht="12.75">
      <c r="A685" s="127">
        <v>19980218</v>
      </c>
      <c r="B685" s="127" t="s">
        <v>121</v>
      </c>
      <c r="C685" s="128">
        <v>427</v>
      </c>
      <c r="D685" s="128">
        <v>999</v>
      </c>
      <c r="E685" s="127" t="s">
        <v>397</v>
      </c>
      <c r="F685" s="129">
        <v>1000000</v>
      </c>
      <c r="G685" s="130" t="s">
        <v>542</v>
      </c>
    </row>
    <row r="686" spans="1:7" ht="12.75">
      <c r="A686" s="127">
        <v>19980220</v>
      </c>
      <c r="B686" s="127" t="s">
        <v>18</v>
      </c>
      <c r="C686" s="128">
        <v>427</v>
      </c>
      <c r="D686" s="128">
        <v>999</v>
      </c>
      <c r="E686" s="127" t="s">
        <v>397</v>
      </c>
      <c r="F686" s="129">
        <v>3000000</v>
      </c>
      <c r="G686" s="130" t="s">
        <v>542</v>
      </c>
    </row>
    <row r="687" spans="1:7" ht="12.75">
      <c r="A687" s="127">
        <v>19980253</v>
      </c>
      <c r="B687" s="127" t="s">
        <v>122</v>
      </c>
      <c r="C687" s="128">
        <v>427</v>
      </c>
      <c r="D687" s="128">
        <v>999</v>
      </c>
      <c r="E687" s="127" t="s">
        <v>397</v>
      </c>
      <c r="F687" s="129">
        <v>2000000</v>
      </c>
      <c r="G687" s="130" t="s">
        <v>542</v>
      </c>
    </row>
    <row r="688" spans="1:7" ht="12.75">
      <c r="A688" s="127">
        <v>20020149</v>
      </c>
      <c r="B688" s="127" t="s">
        <v>469</v>
      </c>
      <c r="C688" s="128">
        <v>428</v>
      </c>
      <c r="D688" s="128">
        <v>999</v>
      </c>
      <c r="E688" s="127" t="s">
        <v>397</v>
      </c>
      <c r="F688" s="129">
        <v>3000000</v>
      </c>
      <c r="G688" s="130" t="s">
        <v>542</v>
      </c>
    </row>
    <row r="689" spans="1:7" ht="12.75">
      <c r="A689" s="127">
        <v>20030609</v>
      </c>
      <c r="B689" s="127" t="s">
        <v>160</v>
      </c>
      <c r="C689" s="128">
        <v>786</v>
      </c>
      <c r="D689" s="128">
        <v>999</v>
      </c>
      <c r="E689" s="127" t="s">
        <v>397</v>
      </c>
      <c r="F689" s="129">
        <v>1500000</v>
      </c>
      <c r="G689" s="130" t="s">
        <v>542</v>
      </c>
    </row>
    <row r="690" spans="1:7" ht="12.75">
      <c r="A690" s="127">
        <v>20043187</v>
      </c>
      <c r="B690" s="127" t="s">
        <v>172</v>
      </c>
      <c r="C690" s="128">
        <v>427</v>
      </c>
      <c r="D690" s="128">
        <v>999</v>
      </c>
      <c r="E690" s="127" t="s">
        <v>397</v>
      </c>
      <c r="F690" s="129">
        <v>1500000</v>
      </c>
      <c r="G690" s="130" t="s">
        <v>542</v>
      </c>
    </row>
    <row r="691" spans="1:7" ht="12.75">
      <c r="A691" s="127">
        <v>20050042</v>
      </c>
      <c r="B691" s="127" t="s">
        <v>173</v>
      </c>
      <c r="C691" s="128">
        <v>427</v>
      </c>
      <c r="D691" s="128">
        <v>999</v>
      </c>
      <c r="E691" s="127" t="s">
        <v>397</v>
      </c>
      <c r="F691" s="129">
        <v>300000</v>
      </c>
      <c r="G691" s="130" t="s">
        <v>542</v>
      </c>
    </row>
    <row r="692" spans="1:7" ht="12.75">
      <c r="A692" s="127">
        <v>20050286</v>
      </c>
      <c r="B692" s="127" t="s">
        <v>67</v>
      </c>
      <c r="C692" s="128">
        <v>427</v>
      </c>
      <c r="D692" s="128">
        <v>999</v>
      </c>
      <c r="E692" s="127" t="s">
        <v>397</v>
      </c>
      <c r="F692" s="129">
        <v>110000000</v>
      </c>
      <c r="G692" s="130" t="s">
        <v>542</v>
      </c>
    </row>
    <row r="693" spans="1:7" ht="12.75">
      <c r="A693" s="127">
        <v>20060019</v>
      </c>
      <c r="B693" s="127" t="s">
        <v>185</v>
      </c>
      <c r="C693" s="128">
        <v>427</v>
      </c>
      <c r="D693" s="128">
        <v>999</v>
      </c>
      <c r="E693" s="127" t="s">
        <v>397</v>
      </c>
      <c r="F693" s="129">
        <v>2000000</v>
      </c>
      <c r="G693" s="130" t="s">
        <v>542</v>
      </c>
    </row>
    <row r="694" spans="1:7" ht="12.75">
      <c r="A694" s="127">
        <v>20060020</v>
      </c>
      <c r="B694" s="127" t="s">
        <v>186</v>
      </c>
      <c r="C694" s="128">
        <v>427</v>
      </c>
      <c r="D694" s="128">
        <v>999</v>
      </c>
      <c r="E694" s="127" t="s">
        <v>397</v>
      </c>
      <c r="F694" s="129">
        <v>10000000</v>
      </c>
      <c r="G694" s="130" t="s">
        <v>542</v>
      </c>
    </row>
    <row r="695" spans="1:7" ht="12.75">
      <c r="A695" s="127">
        <v>20060229</v>
      </c>
      <c r="B695" s="127" t="s">
        <v>199</v>
      </c>
      <c r="C695" s="128">
        <v>426</v>
      </c>
      <c r="D695" s="128">
        <v>999</v>
      </c>
      <c r="E695" s="127" t="s">
        <v>397</v>
      </c>
      <c r="F695" s="129">
        <v>16800000</v>
      </c>
      <c r="G695" s="130" t="s">
        <v>542</v>
      </c>
    </row>
    <row r="696" spans="1:7" ht="12.75">
      <c r="A696" s="127">
        <v>20060234</v>
      </c>
      <c r="B696" s="127" t="s">
        <v>477</v>
      </c>
      <c r="C696" s="128">
        <v>426</v>
      </c>
      <c r="D696" s="128">
        <v>999</v>
      </c>
      <c r="E696" s="127" t="s">
        <v>397</v>
      </c>
      <c r="F696" s="129">
        <v>2000000</v>
      </c>
      <c r="G696" s="130" t="s">
        <v>542</v>
      </c>
    </row>
    <row r="697" spans="1:7" ht="12.75">
      <c r="A697" s="127">
        <v>20060237</v>
      </c>
      <c r="B697" s="127" t="s">
        <v>20</v>
      </c>
      <c r="C697" s="128">
        <v>428</v>
      </c>
      <c r="D697" s="128">
        <v>999</v>
      </c>
      <c r="E697" s="127" t="s">
        <v>397</v>
      </c>
      <c r="F697" s="129">
        <v>6000000</v>
      </c>
      <c r="G697" s="130" t="s">
        <v>542</v>
      </c>
    </row>
    <row r="698" spans="1:7" ht="12.75">
      <c r="A698" s="127">
        <v>20060286</v>
      </c>
      <c r="B698" s="127" t="s">
        <v>202</v>
      </c>
      <c r="C698" s="128">
        <v>428</v>
      </c>
      <c r="D698" s="128">
        <v>999</v>
      </c>
      <c r="E698" s="127" t="s">
        <v>397</v>
      </c>
      <c r="F698" s="129">
        <v>1000000</v>
      </c>
      <c r="G698" s="130" t="s">
        <v>542</v>
      </c>
    </row>
    <row r="699" spans="1:7" ht="12.75">
      <c r="A699" s="127">
        <v>20070137</v>
      </c>
      <c r="B699" s="127" t="s">
        <v>204</v>
      </c>
      <c r="C699" s="128">
        <v>427</v>
      </c>
      <c r="D699" s="128">
        <v>999</v>
      </c>
      <c r="E699" s="127" t="s">
        <v>397</v>
      </c>
      <c r="F699" s="129">
        <v>10000000</v>
      </c>
      <c r="G699" s="130" t="s">
        <v>542</v>
      </c>
    </row>
    <row r="700" spans="1:7" ht="12.75">
      <c r="A700" s="127">
        <v>20070246</v>
      </c>
      <c r="B700" s="127" t="s">
        <v>216</v>
      </c>
      <c r="C700" s="128">
        <v>426</v>
      </c>
      <c r="D700" s="128">
        <v>999</v>
      </c>
      <c r="E700" s="127" t="s">
        <v>397</v>
      </c>
      <c r="F700" s="129">
        <v>7500000</v>
      </c>
      <c r="G700" s="130" t="s">
        <v>542</v>
      </c>
    </row>
    <row r="701" spans="1:7" ht="12.75">
      <c r="A701" s="127">
        <v>20090079</v>
      </c>
      <c r="B701" s="127" t="s">
        <v>230</v>
      </c>
      <c r="C701" s="128">
        <v>427</v>
      </c>
      <c r="D701" s="128">
        <v>999</v>
      </c>
      <c r="E701" s="127" t="s">
        <v>397</v>
      </c>
      <c r="F701" s="129">
        <v>1000000</v>
      </c>
      <c r="G701" s="130" t="s">
        <v>542</v>
      </c>
    </row>
    <row r="702" spans="1:7" ht="12.75">
      <c r="A702" s="127">
        <v>20140009</v>
      </c>
      <c r="B702" s="127" t="s">
        <v>255</v>
      </c>
      <c r="C702" s="128">
        <v>428</v>
      </c>
      <c r="D702" s="128">
        <v>999</v>
      </c>
      <c r="E702" s="127" t="s">
        <v>397</v>
      </c>
      <c r="F702" s="129">
        <v>3000000</v>
      </c>
      <c r="G702" s="130" t="s">
        <v>542</v>
      </c>
    </row>
    <row r="703" spans="1:7" ht="12.75">
      <c r="A703" s="127">
        <v>20162353</v>
      </c>
      <c r="B703" s="127" t="s">
        <v>264</v>
      </c>
      <c r="C703" s="128">
        <v>1657</v>
      </c>
      <c r="D703" s="128">
        <v>999</v>
      </c>
      <c r="E703" s="127" t="s">
        <v>397</v>
      </c>
      <c r="F703" s="129">
        <v>16096530</v>
      </c>
      <c r="G703" s="130" t="s">
        <v>542</v>
      </c>
    </row>
    <row r="704" spans="1:7" ht="12.75">
      <c r="A704" s="127">
        <v>20170127</v>
      </c>
      <c r="B704" s="127" t="s">
        <v>288</v>
      </c>
      <c r="C704" s="128">
        <v>428</v>
      </c>
      <c r="D704" s="128">
        <v>999</v>
      </c>
      <c r="E704" s="127" t="s">
        <v>397</v>
      </c>
      <c r="F704" s="129">
        <v>3000000</v>
      </c>
      <c r="G704" s="130" t="s">
        <v>542</v>
      </c>
    </row>
    <row r="705" spans="1:7" ht="12.75">
      <c r="A705" s="127">
        <v>20170129</v>
      </c>
      <c r="B705" s="127" t="s">
        <v>290</v>
      </c>
      <c r="C705" s="128">
        <v>427</v>
      </c>
      <c r="D705" s="128">
        <v>999</v>
      </c>
      <c r="E705" s="127" t="s">
        <v>397</v>
      </c>
      <c r="F705" s="129">
        <v>8000000</v>
      </c>
      <c r="G705" s="130" t="s">
        <v>542</v>
      </c>
    </row>
    <row r="706" spans="1:7" ht="12.75">
      <c r="A706" s="127">
        <v>20182558</v>
      </c>
      <c r="B706" s="127" t="s">
        <v>329</v>
      </c>
      <c r="C706" s="128">
        <v>1695</v>
      </c>
      <c r="D706" s="128">
        <v>999</v>
      </c>
      <c r="E706" s="127" t="s">
        <v>397</v>
      </c>
      <c r="F706" s="129">
        <v>5000000</v>
      </c>
      <c r="G706" s="130" t="s">
        <v>542</v>
      </c>
    </row>
    <row r="707" spans="1:7" ht="12.75">
      <c r="A707" s="127">
        <v>20190196</v>
      </c>
      <c r="B707" s="127" t="s">
        <v>395</v>
      </c>
      <c r="C707" s="128">
        <v>1624</v>
      </c>
      <c r="D707" s="128">
        <v>999</v>
      </c>
      <c r="E707" s="127" t="s">
        <v>397</v>
      </c>
      <c r="F707" s="129">
        <v>1000000</v>
      </c>
      <c r="G707" s="130" t="s">
        <v>542</v>
      </c>
    </row>
    <row r="708" spans="1:7" ht="12.75">
      <c r="A708" s="127">
        <v>20010059</v>
      </c>
      <c r="B708" s="127" t="s">
        <v>139</v>
      </c>
      <c r="C708" s="128">
        <v>1624</v>
      </c>
      <c r="D708" s="128">
        <v>1</v>
      </c>
      <c r="E708" s="127" t="s">
        <v>419</v>
      </c>
      <c r="F708" s="129">
        <v>1000000</v>
      </c>
      <c r="G708" s="130" t="s">
        <v>543</v>
      </c>
    </row>
    <row r="709" spans="1:7" ht="12.75">
      <c r="A709" s="127">
        <v>20030471</v>
      </c>
      <c r="B709" s="127" t="s">
        <v>157</v>
      </c>
      <c r="C709" s="128">
        <v>374</v>
      </c>
      <c r="D709" s="128">
        <v>1</v>
      </c>
      <c r="E709" s="127" t="s">
        <v>419</v>
      </c>
      <c r="F709" s="129">
        <v>1500000</v>
      </c>
      <c r="G709" s="130" t="s">
        <v>543</v>
      </c>
    </row>
    <row r="710" spans="1:7" ht="12.75">
      <c r="A710" s="127">
        <v>20042992</v>
      </c>
      <c r="B710" s="127" t="s">
        <v>169</v>
      </c>
      <c r="C710" s="128">
        <v>374</v>
      </c>
      <c r="D710" s="128">
        <v>1</v>
      </c>
      <c r="E710" s="127" t="s">
        <v>419</v>
      </c>
      <c r="F710" s="129">
        <v>1000000</v>
      </c>
      <c r="G710" s="130" t="s">
        <v>543</v>
      </c>
    </row>
    <row r="711" spans="1:7" ht="12.75">
      <c r="A711" s="127">
        <v>20050250</v>
      </c>
      <c r="B711" s="127" t="s">
        <v>184</v>
      </c>
      <c r="C711" s="128">
        <v>459</v>
      </c>
      <c r="D711" s="128">
        <v>1</v>
      </c>
      <c r="E711" s="127" t="s">
        <v>419</v>
      </c>
      <c r="F711" s="129">
        <v>500000</v>
      </c>
      <c r="G711" s="130" t="s">
        <v>543</v>
      </c>
    </row>
    <row r="712" spans="1:7" ht="12.75">
      <c r="A712" s="127">
        <v>20100122</v>
      </c>
      <c r="B712" s="127" t="s">
        <v>234</v>
      </c>
      <c r="C712" s="128">
        <v>375</v>
      </c>
      <c r="D712" s="128">
        <v>1</v>
      </c>
      <c r="E712" s="127" t="s">
        <v>419</v>
      </c>
      <c r="F712" s="129">
        <v>714285</v>
      </c>
      <c r="G712" s="130" t="s">
        <v>543</v>
      </c>
    </row>
    <row r="713" spans="1:7" ht="12.75">
      <c r="A713" s="127">
        <v>20190147</v>
      </c>
      <c r="B713" s="127" t="s">
        <v>359</v>
      </c>
      <c r="C713" s="128">
        <v>45</v>
      </c>
      <c r="D713" s="128">
        <v>1</v>
      </c>
      <c r="E713" s="127" t="s">
        <v>419</v>
      </c>
      <c r="F713" s="129">
        <v>4000000</v>
      </c>
      <c r="G713" s="130" t="s">
        <v>543</v>
      </c>
    </row>
    <row r="714" spans="1:7" ht="12.75">
      <c r="A714" s="127">
        <v>20190148</v>
      </c>
      <c r="B714" s="127" t="s">
        <v>360</v>
      </c>
      <c r="C714" s="128">
        <v>73</v>
      </c>
      <c r="D714" s="128">
        <v>1</v>
      </c>
      <c r="E714" s="127" t="s">
        <v>419</v>
      </c>
      <c r="F714" s="129">
        <v>600000</v>
      </c>
      <c r="G714" s="130" t="s">
        <v>543</v>
      </c>
    </row>
    <row r="715" spans="1:7" ht="12.75">
      <c r="A715" s="127">
        <v>20070191</v>
      </c>
      <c r="B715" s="127" t="s">
        <v>212</v>
      </c>
      <c r="C715" s="128">
        <v>885</v>
      </c>
      <c r="D715" s="128">
        <v>2</v>
      </c>
      <c r="E715" s="127" t="s">
        <v>443</v>
      </c>
      <c r="F715" s="129">
        <v>300000</v>
      </c>
      <c r="G715" s="130" t="s">
        <v>543</v>
      </c>
    </row>
    <row r="716" spans="1:7" ht="12.75">
      <c r="A716" s="127">
        <v>20190150</v>
      </c>
      <c r="B716" s="127" t="s">
        <v>362</v>
      </c>
      <c r="C716" s="128">
        <v>73</v>
      </c>
      <c r="D716" s="128">
        <v>2</v>
      </c>
      <c r="E716" s="127" t="s">
        <v>443</v>
      </c>
      <c r="F716" s="129">
        <v>800000</v>
      </c>
      <c r="G716" s="130" t="s">
        <v>543</v>
      </c>
    </row>
    <row r="717" spans="1:7" ht="12.75">
      <c r="A717" s="127">
        <v>20190156</v>
      </c>
      <c r="B717" s="127" t="s">
        <v>366</v>
      </c>
      <c r="C717" s="128">
        <v>80</v>
      </c>
      <c r="D717" s="128">
        <v>2</v>
      </c>
      <c r="E717" s="127" t="s">
        <v>443</v>
      </c>
      <c r="F717" s="129">
        <v>250000</v>
      </c>
      <c r="G717" s="130" t="s">
        <v>543</v>
      </c>
    </row>
    <row r="718" spans="1:7" ht="12.75">
      <c r="A718" s="127">
        <v>19980285</v>
      </c>
      <c r="B718" s="127" t="s">
        <v>124</v>
      </c>
      <c r="C718" s="128">
        <v>64</v>
      </c>
      <c r="D718" s="128">
        <v>3</v>
      </c>
      <c r="E718" s="127" t="s">
        <v>413</v>
      </c>
      <c r="F718" s="129">
        <v>2000000</v>
      </c>
      <c r="G718" s="130" t="s">
        <v>543</v>
      </c>
    </row>
    <row r="719" spans="1:7" ht="12.75">
      <c r="A719" s="127">
        <v>20020093</v>
      </c>
      <c r="B719" s="127" t="s">
        <v>146</v>
      </c>
      <c r="C719" s="128">
        <v>374</v>
      </c>
      <c r="D719" s="128">
        <v>3</v>
      </c>
      <c r="E719" s="127" t="s">
        <v>413</v>
      </c>
      <c r="F719" s="129">
        <v>2000000</v>
      </c>
      <c r="G719" s="130" t="s">
        <v>543</v>
      </c>
    </row>
    <row r="720" spans="1:7" ht="12.75">
      <c r="A720" s="127">
        <v>20030471</v>
      </c>
      <c r="B720" s="127" t="s">
        <v>157</v>
      </c>
      <c r="C720" s="128">
        <v>374</v>
      </c>
      <c r="D720" s="128">
        <v>3</v>
      </c>
      <c r="E720" s="127" t="s">
        <v>413</v>
      </c>
      <c r="F720" s="129">
        <v>1500000</v>
      </c>
      <c r="G720" s="130" t="s">
        <v>543</v>
      </c>
    </row>
    <row r="721" spans="1:7" ht="12.75">
      <c r="A721" s="127">
        <v>20042993</v>
      </c>
      <c r="B721" s="127" t="s">
        <v>170</v>
      </c>
      <c r="C721" s="128">
        <v>374</v>
      </c>
      <c r="D721" s="128">
        <v>3</v>
      </c>
      <c r="E721" s="127" t="s">
        <v>413</v>
      </c>
      <c r="F721" s="129">
        <v>500000</v>
      </c>
      <c r="G721" s="130" t="s">
        <v>543</v>
      </c>
    </row>
    <row r="722" spans="1:7" ht="12.75">
      <c r="A722" s="127">
        <v>20060110</v>
      </c>
      <c r="B722" s="127" t="s">
        <v>193</v>
      </c>
      <c r="C722" s="128">
        <v>71</v>
      </c>
      <c r="D722" s="128">
        <v>3</v>
      </c>
      <c r="E722" s="127" t="s">
        <v>413</v>
      </c>
      <c r="F722" s="129">
        <v>500000</v>
      </c>
      <c r="G722" s="130" t="s">
        <v>543</v>
      </c>
    </row>
    <row r="723" spans="1:7" ht="12.75">
      <c r="A723" s="127">
        <v>20100122</v>
      </c>
      <c r="B723" s="127" t="s">
        <v>234</v>
      </c>
      <c r="C723" s="128">
        <v>375</v>
      </c>
      <c r="D723" s="128">
        <v>3</v>
      </c>
      <c r="E723" s="127" t="s">
        <v>413</v>
      </c>
      <c r="F723" s="129">
        <v>714285</v>
      </c>
      <c r="G723" s="130" t="s">
        <v>543</v>
      </c>
    </row>
    <row r="724" spans="1:7" ht="12.75">
      <c r="A724" s="127">
        <v>20020093</v>
      </c>
      <c r="B724" s="127" t="s">
        <v>146</v>
      </c>
      <c r="C724" s="128">
        <v>374</v>
      </c>
      <c r="D724" s="128">
        <v>4</v>
      </c>
      <c r="E724" s="127" t="s">
        <v>423</v>
      </c>
      <c r="F724" s="129">
        <v>2000000</v>
      </c>
      <c r="G724" s="130" t="s">
        <v>543</v>
      </c>
    </row>
    <row r="725" spans="1:7" ht="12.75">
      <c r="A725" s="127">
        <v>20030471</v>
      </c>
      <c r="B725" s="127" t="s">
        <v>157</v>
      </c>
      <c r="C725" s="128">
        <v>374</v>
      </c>
      <c r="D725" s="128">
        <v>4</v>
      </c>
      <c r="E725" s="127" t="s">
        <v>423</v>
      </c>
      <c r="F725" s="129">
        <v>1500000</v>
      </c>
      <c r="G725" s="130" t="s">
        <v>543</v>
      </c>
    </row>
    <row r="726" spans="1:7" ht="12.75">
      <c r="A726" s="127">
        <v>20120047</v>
      </c>
      <c r="B726" s="127" t="s">
        <v>244</v>
      </c>
      <c r="C726" s="128">
        <v>415</v>
      </c>
      <c r="D726" s="128">
        <v>4</v>
      </c>
      <c r="E726" s="127" t="s">
        <v>423</v>
      </c>
      <c r="F726" s="129">
        <v>22000000</v>
      </c>
      <c r="G726" s="130" t="s">
        <v>543</v>
      </c>
    </row>
    <row r="727" spans="1:7" ht="12.75">
      <c r="A727" s="127">
        <v>20170108</v>
      </c>
      <c r="B727" s="127" t="s">
        <v>281</v>
      </c>
      <c r="C727" s="128">
        <v>415</v>
      </c>
      <c r="D727" s="128">
        <v>4</v>
      </c>
      <c r="E727" s="127" t="s">
        <v>423</v>
      </c>
      <c r="F727" s="129">
        <v>16000000</v>
      </c>
      <c r="G727" s="130" t="s">
        <v>543</v>
      </c>
    </row>
    <row r="728" spans="1:7" ht="12.75">
      <c r="A728" s="127">
        <v>20170109</v>
      </c>
      <c r="B728" s="127" t="s">
        <v>282</v>
      </c>
      <c r="C728" s="128">
        <v>415</v>
      </c>
      <c r="D728" s="128">
        <v>4</v>
      </c>
      <c r="E728" s="127" t="s">
        <v>423</v>
      </c>
      <c r="F728" s="129">
        <v>8000000</v>
      </c>
      <c r="G728" s="130" t="s">
        <v>543</v>
      </c>
    </row>
    <row r="729" spans="1:7" ht="12.75">
      <c r="A729" s="127">
        <v>20170110</v>
      </c>
      <c r="B729" s="127" t="s">
        <v>283</v>
      </c>
      <c r="C729" s="128">
        <v>415</v>
      </c>
      <c r="D729" s="128">
        <v>4</v>
      </c>
      <c r="E729" s="127" t="s">
        <v>423</v>
      </c>
      <c r="F729" s="129">
        <v>12000000</v>
      </c>
      <c r="G729" s="130" t="s">
        <v>543</v>
      </c>
    </row>
    <row r="730" spans="1:7" ht="12.75">
      <c r="A730" s="127">
        <v>20000175</v>
      </c>
      <c r="B730" s="127" t="s">
        <v>138</v>
      </c>
      <c r="C730" s="128">
        <v>374</v>
      </c>
      <c r="D730" s="128">
        <v>5</v>
      </c>
      <c r="E730" s="127" t="s">
        <v>418</v>
      </c>
      <c r="F730" s="129">
        <v>2200000</v>
      </c>
      <c r="G730" s="130" t="s">
        <v>543</v>
      </c>
    </row>
    <row r="731" spans="1:7" ht="12.75">
      <c r="A731" s="127">
        <v>20030074</v>
      </c>
      <c r="B731" s="127" t="s">
        <v>149</v>
      </c>
      <c r="C731" s="128">
        <v>374</v>
      </c>
      <c r="D731" s="128">
        <v>5</v>
      </c>
      <c r="E731" s="127" t="s">
        <v>418</v>
      </c>
      <c r="F731" s="129">
        <v>2250000</v>
      </c>
      <c r="G731" s="130" t="s">
        <v>543</v>
      </c>
    </row>
    <row r="732" spans="1:7" ht="12.75">
      <c r="A732" s="127">
        <v>20120045</v>
      </c>
      <c r="B732" s="127" t="s">
        <v>243</v>
      </c>
      <c r="C732" s="128">
        <v>71</v>
      </c>
      <c r="D732" s="128">
        <v>5</v>
      </c>
      <c r="E732" s="127" t="s">
        <v>418</v>
      </c>
      <c r="F732" s="129">
        <v>4000000</v>
      </c>
      <c r="G732" s="130" t="s">
        <v>543</v>
      </c>
    </row>
    <row r="733" spans="1:7" ht="12.75">
      <c r="A733" s="127">
        <v>20182557</v>
      </c>
      <c r="B733" s="127" t="s">
        <v>509</v>
      </c>
      <c r="C733" s="128">
        <v>638</v>
      </c>
      <c r="D733" s="128">
        <v>5</v>
      </c>
      <c r="E733" s="127" t="s">
        <v>418</v>
      </c>
      <c r="F733" s="129">
        <v>6000000</v>
      </c>
      <c r="G733" s="130" t="s">
        <v>543</v>
      </c>
    </row>
    <row r="734" spans="1:7" ht="12.75">
      <c r="A734" s="127">
        <v>19990144</v>
      </c>
      <c r="B734" s="127" t="s">
        <v>130</v>
      </c>
      <c r="C734" s="128">
        <v>426</v>
      </c>
      <c r="D734" s="128">
        <v>6</v>
      </c>
      <c r="E734" s="127" t="s">
        <v>415</v>
      </c>
      <c r="F734" s="129">
        <v>2000000</v>
      </c>
      <c r="G734" s="130" t="s">
        <v>543</v>
      </c>
    </row>
    <row r="735" spans="1:7" ht="12.75">
      <c r="A735" s="127">
        <v>20042993</v>
      </c>
      <c r="B735" s="127" t="s">
        <v>170</v>
      </c>
      <c r="C735" s="128">
        <v>374</v>
      </c>
      <c r="D735" s="128">
        <v>6</v>
      </c>
      <c r="E735" s="127" t="s">
        <v>415</v>
      </c>
      <c r="F735" s="129">
        <v>500000</v>
      </c>
      <c r="G735" s="130" t="s">
        <v>543</v>
      </c>
    </row>
    <row r="736" spans="1:7" ht="12.75">
      <c r="A736" s="127">
        <v>20090039</v>
      </c>
      <c r="B736" s="127" t="s">
        <v>227</v>
      </c>
      <c r="C736" s="128">
        <v>374</v>
      </c>
      <c r="D736" s="128">
        <v>6</v>
      </c>
      <c r="E736" s="127" t="s">
        <v>415</v>
      </c>
      <c r="F736" s="129">
        <v>2000000</v>
      </c>
      <c r="G736" s="130" t="s">
        <v>543</v>
      </c>
    </row>
    <row r="737" spans="1:7" ht="12.75">
      <c r="A737" s="127">
        <v>20100122</v>
      </c>
      <c r="B737" s="127" t="s">
        <v>234</v>
      </c>
      <c r="C737" s="128">
        <v>375</v>
      </c>
      <c r="D737" s="128">
        <v>6</v>
      </c>
      <c r="E737" s="127" t="s">
        <v>415</v>
      </c>
      <c r="F737" s="129">
        <v>714285</v>
      </c>
      <c r="G737" s="130" t="s">
        <v>543</v>
      </c>
    </row>
    <row r="738" spans="1:7" ht="12.75">
      <c r="A738" s="127">
        <v>19970061</v>
      </c>
      <c r="B738" s="127" t="s">
        <v>117</v>
      </c>
      <c r="C738" s="128">
        <v>374</v>
      </c>
      <c r="D738" s="128">
        <v>7</v>
      </c>
      <c r="E738" s="127" t="s">
        <v>409</v>
      </c>
      <c r="F738" s="129">
        <v>1000000</v>
      </c>
      <c r="G738" s="130" t="s">
        <v>543</v>
      </c>
    </row>
    <row r="739" spans="1:7" ht="12.75">
      <c r="A739" s="127">
        <v>20030074</v>
      </c>
      <c r="B739" s="127" t="s">
        <v>149</v>
      </c>
      <c r="C739" s="128">
        <v>374</v>
      </c>
      <c r="D739" s="128">
        <v>7</v>
      </c>
      <c r="E739" s="127" t="s">
        <v>409</v>
      </c>
      <c r="F739" s="129">
        <v>2250000</v>
      </c>
      <c r="G739" s="130" t="s">
        <v>543</v>
      </c>
    </row>
    <row r="740" spans="1:7" ht="12.75">
      <c r="A740" s="127">
        <v>20100122</v>
      </c>
      <c r="B740" s="127" t="s">
        <v>234</v>
      </c>
      <c r="C740" s="128">
        <v>375</v>
      </c>
      <c r="D740" s="128">
        <v>7</v>
      </c>
      <c r="E740" s="127" t="s">
        <v>409</v>
      </c>
      <c r="F740" s="129">
        <v>714285</v>
      </c>
      <c r="G740" s="130" t="s">
        <v>543</v>
      </c>
    </row>
    <row r="741" spans="1:7" ht="12.75">
      <c r="A741" s="127">
        <v>20030658</v>
      </c>
      <c r="B741" s="127" t="s">
        <v>162</v>
      </c>
      <c r="C741" s="128">
        <v>469</v>
      </c>
      <c r="D741" s="128">
        <v>8</v>
      </c>
      <c r="E741" s="127" t="s">
        <v>436</v>
      </c>
      <c r="F741" s="129">
        <v>500000</v>
      </c>
      <c r="G741" s="130" t="s">
        <v>543</v>
      </c>
    </row>
    <row r="742" spans="1:7" ht="12.75">
      <c r="A742" s="127">
        <v>19960195</v>
      </c>
      <c r="B742" s="127" t="s">
        <v>115</v>
      </c>
      <c r="C742" s="128">
        <v>374</v>
      </c>
      <c r="D742" s="128">
        <v>10</v>
      </c>
      <c r="E742" s="127" t="s">
        <v>407</v>
      </c>
      <c r="F742" s="129">
        <v>2500000</v>
      </c>
      <c r="G742" s="130" t="s">
        <v>543</v>
      </c>
    </row>
    <row r="743" spans="1:7" ht="12.75">
      <c r="A743" s="127">
        <v>20010362</v>
      </c>
      <c r="B743" s="127" t="s">
        <v>468</v>
      </c>
      <c r="C743" s="128">
        <v>71</v>
      </c>
      <c r="D743" s="128">
        <v>10</v>
      </c>
      <c r="E743" s="127" t="s">
        <v>407</v>
      </c>
      <c r="F743" s="129">
        <v>1500000</v>
      </c>
      <c r="G743" s="130" t="s">
        <v>543</v>
      </c>
    </row>
    <row r="744" spans="1:7" ht="12.75">
      <c r="A744" s="127">
        <v>20100122</v>
      </c>
      <c r="B744" s="127" t="s">
        <v>234</v>
      </c>
      <c r="C744" s="128">
        <v>375</v>
      </c>
      <c r="D744" s="128">
        <v>10</v>
      </c>
      <c r="E744" s="127" t="s">
        <v>407</v>
      </c>
      <c r="F744" s="129">
        <v>714285</v>
      </c>
      <c r="G744" s="130" t="s">
        <v>543</v>
      </c>
    </row>
    <row r="745" spans="1:7" ht="12.75">
      <c r="A745" s="127">
        <v>20000172</v>
      </c>
      <c r="B745" s="127" t="s">
        <v>137</v>
      </c>
      <c r="C745" s="128">
        <v>374</v>
      </c>
      <c r="D745" s="128">
        <v>11</v>
      </c>
      <c r="E745" s="127" t="s">
        <v>417</v>
      </c>
      <c r="F745" s="129">
        <v>500000</v>
      </c>
      <c r="G745" s="130" t="s">
        <v>543</v>
      </c>
    </row>
    <row r="746" spans="1:7" ht="12.75">
      <c r="A746" s="127">
        <v>20100100</v>
      </c>
      <c r="B746" s="127" t="s">
        <v>232</v>
      </c>
      <c r="C746" s="128">
        <v>73</v>
      </c>
      <c r="D746" s="128">
        <v>11</v>
      </c>
      <c r="E746" s="127" t="s">
        <v>417</v>
      </c>
      <c r="F746" s="129">
        <v>375000</v>
      </c>
      <c r="G746" s="130" t="s">
        <v>543</v>
      </c>
    </row>
    <row r="747" spans="1:7" ht="12.75">
      <c r="A747" s="127">
        <v>20100122</v>
      </c>
      <c r="B747" s="127" t="s">
        <v>234</v>
      </c>
      <c r="C747" s="128">
        <v>375</v>
      </c>
      <c r="D747" s="128">
        <v>11</v>
      </c>
      <c r="E747" s="127" t="s">
        <v>417</v>
      </c>
      <c r="F747" s="129">
        <v>714285</v>
      </c>
      <c r="G747" s="130" t="s">
        <v>543</v>
      </c>
    </row>
    <row r="748" spans="1:7" ht="12.75">
      <c r="A748" s="127">
        <v>20010362</v>
      </c>
      <c r="B748" s="127" t="s">
        <v>468</v>
      </c>
      <c r="C748" s="128">
        <v>71</v>
      </c>
      <c r="D748" s="128">
        <v>12</v>
      </c>
      <c r="E748" s="127" t="s">
        <v>424</v>
      </c>
      <c r="F748" s="129">
        <v>1200000</v>
      </c>
      <c r="G748" s="130" t="s">
        <v>543</v>
      </c>
    </row>
    <row r="749" spans="1:7" ht="12.75">
      <c r="A749" s="127">
        <v>20030017</v>
      </c>
      <c r="B749" s="127" t="s">
        <v>147</v>
      </c>
      <c r="C749" s="128">
        <v>428</v>
      </c>
      <c r="D749" s="128">
        <v>12</v>
      </c>
      <c r="E749" s="127" t="s">
        <v>424</v>
      </c>
      <c r="F749" s="129">
        <v>500000</v>
      </c>
      <c r="G749" s="130" t="s">
        <v>543</v>
      </c>
    </row>
    <row r="750" spans="1:7" ht="12.75">
      <c r="A750" s="127">
        <v>20030472</v>
      </c>
      <c r="B750" s="127" t="s">
        <v>158</v>
      </c>
      <c r="C750" s="128">
        <v>374</v>
      </c>
      <c r="D750" s="128">
        <v>12</v>
      </c>
      <c r="E750" s="127" t="s">
        <v>424</v>
      </c>
      <c r="F750" s="129">
        <v>1500000</v>
      </c>
      <c r="G750" s="130" t="s">
        <v>543</v>
      </c>
    </row>
    <row r="751" spans="1:7" ht="12.75">
      <c r="A751" s="127">
        <v>20100100</v>
      </c>
      <c r="B751" s="127" t="s">
        <v>232</v>
      </c>
      <c r="C751" s="128">
        <v>73</v>
      </c>
      <c r="D751" s="128">
        <v>14</v>
      </c>
      <c r="E751" s="127" t="s">
        <v>450</v>
      </c>
      <c r="F751" s="129">
        <v>375000</v>
      </c>
      <c r="G751" s="130" t="s">
        <v>543</v>
      </c>
    </row>
    <row r="752" spans="1:7" ht="12.75">
      <c r="A752" s="127">
        <v>20170149</v>
      </c>
      <c r="B752" s="127" t="s">
        <v>525</v>
      </c>
      <c r="C752" s="128">
        <v>638</v>
      </c>
      <c r="D752" s="128">
        <v>14</v>
      </c>
      <c r="E752" s="127" t="s">
        <v>450</v>
      </c>
      <c r="F752" s="129">
        <v>1000000</v>
      </c>
      <c r="G752" s="130" t="s">
        <v>543</v>
      </c>
    </row>
    <row r="753" spans="1:7" ht="12.75">
      <c r="A753" s="127">
        <v>20030658</v>
      </c>
      <c r="B753" s="127" t="s">
        <v>162</v>
      </c>
      <c r="C753" s="128">
        <v>469</v>
      </c>
      <c r="D753" s="128">
        <v>15</v>
      </c>
      <c r="E753" s="127" t="s">
        <v>437</v>
      </c>
      <c r="F753" s="129">
        <v>500000</v>
      </c>
      <c r="G753" s="130" t="s">
        <v>543</v>
      </c>
    </row>
    <row r="754" spans="1:7" ht="12.75">
      <c r="A754" s="127">
        <v>20190167</v>
      </c>
      <c r="B754" s="127" t="s">
        <v>535</v>
      </c>
      <c r="C754" s="128">
        <v>64</v>
      </c>
      <c r="D754" s="128">
        <v>15</v>
      </c>
      <c r="E754" s="127" t="s">
        <v>437</v>
      </c>
      <c r="F754" s="129">
        <v>12000000</v>
      </c>
      <c r="G754" s="130" t="s">
        <v>543</v>
      </c>
    </row>
    <row r="755" spans="1:7" ht="12.75">
      <c r="A755" s="127">
        <v>19970063</v>
      </c>
      <c r="B755" s="127" t="s">
        <v>118</v>
      </c>
      <c r="C755" s="128">
        <v>374</v>
      </c>
      <c r="D755" s="128">
        <v>16</v>
      </c>
      <c r="E755" s="127" t="s">
        <v>410</v>
      </c>
      <c r="F755" s="129">
        <v>1100000</v>
      </c>
      <c r="G755" s="130" t="s">
        <v>543</v>
      </c>
    </row>
    <row r="756" spans="1:7" ht="12.75">
      <c r="A756" s="127">
        <v>20030475</v>
      </c>
      <c r="B756" s="127" t="s">
        <v>19</v>
      </c>
      <c r="C756" s="128">
        <v>428</v>
      </c>
      <c r="D756" s="128">
        <v>16</v>
      </c>
      <c r="E756" s="127" t="s">
        <v>410</v>
      </c>
      <c r="F756" s="129">
        <v>222222</v>
      </c>
      <c r="G756" s="130" t="s">
        <v>543</v>
      </c>
    </row>
    <row r="757" spans="1:7" ht="12.75">
      <c r="A757" s="127">
        <v>20170126</v>
      </c>
      <c r="B757" s="127" t="s">
        <v>287</v>
      </c>
      <c r="C757" s="128">
        <v>1099</v>
      </c>
      <c r="D757" s="128">
        <v>16</v>
      </c>
      <c r="E757" s="127" t="s">
        <v>410</v>
      </c>
      <c r="F757" s="129">
        <v>4000000</v>
      </c>
      <c r="G757" s="130" t="s">
        <v>543</v>
      </c>
    </row>
    <row r="758" spans="1:7" ht="12.75">
      <c r="A758" s="127">
        <v>20030475</v>
      </c>
      <c r="B758" s="127" t="s">
        <v>19</v>
      </c>
      <c r="C758" s="128">
        <v>428</v>
      </c>
      <c r="D758" s="128">
        <v>17</v>
      </c>
      <c r="E758" s="127" t="s">
        <v>429</v>
      </c>
      <c r="F758" s="129">
        <v>222222</v>
      </c>
      <c r="G758" s="130" t="s">
        <v>543</v>
      </c>
    </row>
    <row r="759" spans="1:7" ht="12.75">
      <c r="A759" s="127">
        <v>20120045</v>
      </c>
      <c r="B759" s="127" t="s">
        <v>243</v>
      </c>
      <c r="C759" s="128">
        <v>71</v>
      </c>
      <c r="D759" s="128">
        <v>17</v>
      </c>
      <c r="E759" s="127" t="s">
        <v>429</v>
      </c>
      <c r="F759" s="129">
        <v>4000000</v>
      </c>
      <c r="G759" s="130" t="s">
        <v>543</v>
      </c>
    </row>
    <row r="760" spans="1:7" ht="12.75">
      <c r="A760" s="127">
        <v>20182617</v>
      </c>
      <c r="B760" s="127" t="s">
        <v>333</v>
      </c>
      <c r="C760" s="128">
        <v>678</v>
      </c>
      <c r="D760" s="128">
        <v>17</v>
      </c>
      <c r="E760" s="127" t="s">
        <v>429</v>
      </c>
      <c r="F760" s="129">
        <v>5000000</v>
      </c>
      <c r="G760" s="130" t="s">
        <v>543</v>
      </c>
    </row>
    <row r="761" spans="1:7" ht="12.75">
      <c r="A761" s="127">
        <v>20030475</v>
      </c>
      <c r="B761" s="127" t="s">
        <v>19</v>
      </c>
      <c r="C761" s="128">
        <v>428</v>
      </c>
      <c r="D761" s="128">
        <v>18</v>
      </c>
      <c r="E761" s="127" t="s">
        <v>430</v>
      </c>
      <c r="F761" s="129">
        <v>222222</v>
      </c>
      <c r="G761" s="130" t="s">
        <v>543</v>
      </c>
    </row>
    <row r="762" spans="1:7" ht="12.75">
      <c r="A762" s="127">
        <v>20110056</v>
      </c>
      <c r="B762" s="127" t="s">
        <v>236</v>
      </c>
      <c r="C762" s="128">
        <v>447</v>
      </c>
      <c r="D762" s="128">
        <v>18</v>
      </c>
      <c r="E762" s="127" t="s">
        <v>430</v>
      </c>
      <c r="F762" s="129">
        <v>2500000</v>
      </c>
      <c r="G762" s="130" t="s">
        <v>543</v>
      </c>
    </row>
    <row r="763" spans="1:7" ht="12.75">
      <c r="A763" s="127">
        <v>20010362</v>
      </c>
      <c r="B763" s="127" t="s">
        <v>468</v>
      </c>
      <c r="C763" s="128">
        <v>71</v>
      </c>
      <c r="D763" s="128">
        <v>19</v>
      </c>
      <c r="E763" s="127" t="s">
        <v>431</v>
      </c>
      <c r="F763" s="129">
        <v>1500000</v>
      </c>
      <c r="G763" s="130" t="s">
        <v>543</v>
      </c>
    </row>
    <row r="764" spans="1:7" ht="12.75">
      <c r="A764" s="127">
        <v>20030475</v>
      </c>
      <c r="B764" s="127" t="s">
        <v>19</v>
      </c>
      <c r="C764" s="128">
        <v>428</v>
      </c>
      <c r="D764" s="128">
        <v>19</v>
      </c>
      <c r="E764" s="127" t="s">
        <v>431</v>
      </c>
      <c r="F764" s="129">
        <v>222222</v>
      </c>
      <c r="G764" s="130" t="s">
        <v>543</v>
      </c>
    </row>
    <row r="765" spans="1:7" ht="12.75">
      <c r="A765" s="127">
        <v>20110056</v>
      </c>
      <c r="B765" s="127" t="s">
        <v>236</v>
      </c>
      <c r="C765" s="128">
        <v>447</v>
      </c>
      <c r="D765" s="128">
        <v>19</v>
      </c>
      <c r="E765" s="127" t="s">
        <v>431</v>
      </c>
      <c r="F765" s="129">
        <v>2500000</v>
      </c>
      <c r="G765" s="130" t="s">
        <v>543</v>
      </c>
    </row>
    <row r="766" spans="1:7" ht="12.75">
      <c r="A766" s="127">
        <v>20030475</v>
      </c>
      <c r="B766" s="127" t="s">
        <v>19</v>
      </c>
      <c r="C766" s="128">
        <v>428</v>
      </c>
      <c r="D766" s="128">
        <v>20</v>
      </c>
      <c r="E766" s="127" t="s">
        <v>432</v>
      </c>
      <c r="F766" s="129">
        <v>222222</v>
      </c>
      <c r="G766" s="130" t="s">
        <v>543</v>
      </c>
    </row>
    <row r="767" spans="1:7" ht="12.75">
      <c r="A767" s="127">
        <v>20010362</v>
      </c>
      <c r="B767" s="127" t="s">
        <v>468</v>
      </c>
      <c r="C767" s="128">
        <v>71</v>
      </c>
      <c r="D767" s="128">
        <v>21</v>
      </c>
      <c r="E767" s="127" t="s">
        <v>433</v>
      </c>
      <c r="F767" s="129">
        <v>1800000</v>
      </c>
      <c r="G767" s="130" t="s">
        <v>543</v>
      </c>
    </row>
    <row r="768" spans="1:7" ht="12.75">
      <c r="A768" s="127">
        <v>20030475</v>
      </c>
      <c r="B768" s="127" t="s">
        <v>19</v>
      </c>
      <c r="C768" s="128">
        <v>428</v>
      </c>
      <c r="D768" s="128">
        <v>21</v>
      </c>
      <c r="E768" s="127" t="s">
        <v>433</v>
      </c>
      <c r="F768" s="129">
        <v>222222</v>
      </c>
      <c r="G768" s="130" t="s">
        <v>543</v>
      </c>
    </row>
    <row r="769" spans="1:7" ht="12.75">
      <c r="A769" s="127">
        <v>20110056</v>
      </c>
      <c r="B769" s="127" t="s">
        <v>236</v>
      </c>
      <c r="C769" s="128">
        <v>447</v>
      </c>
      <c r="D769" s="128">
        <v>21</v>
      </c>
      <c r="E769" s="127" t="s">
        <v>433</v>
      </c>
      <c r="F769" s="129">
        <v>2500000</v>
      </c>
      <c r="G769" s="130" t="s">
        <v>543</v>
      </c>
    </row>
    <row r="770" spans="1:7" ht="12.75">
      <c r="A770" s="127">
        <v>20030475</v>
      </c>
      <c r="B770" s="127" t="s">
        <v>19</v>
      </c>
      <c r="C770" s="128">
        <v>428</v>
      </c>
      <c r="D770" s="128">
        <v>22</v>
      </c>
      <c r="E770" s="127" t="s">
        <v>434</v>
      </c>
      <c r="F770" s="129">
        <v>222222</v>
      </c>
      <c r="G770" s="130" t="s">
        <v>543</v>
      </c>
    </row>
    <row r="771" spans="1:7" ht="12.75">
      <c r="A771" s="127">
        <v>20190169</v>
      </c>
      <c r="B771" s="127" t="s">
        <v>376</v>
      </c>
      <c r="C771" s="128">
        <v>639</v>
      </c>
      <c r="D771" s="128">
        <v>22</v>
      </c>
      <c r="E771" s="127" t="s">
        <v>434</v>
      </c>
      <c r="F771" s="129">
        <v>30434790</v>
      </c>
      <c r="G771" s="130" t="s">
        <v>543</v>
      </c>
    </row>
    <row r="772" spans="1:7" ht="12.75">
      <c r="A772" s="127">
        <v>20030475</v>
      </c>
      <c r="B772" s="127" t="s">
        <v>19</v>
      </c>
      <c r="C772" s="128">
        <v>428</v>
      </c>
      <c r="D772" s="128">
        <v>24</v>
      </c>
      <c r="E772" s="127" t="s">
        <v>435</v>
      </c>
      <c r="F772" s="129">
        <v>222222</v>
      </c>
      <c r="G772" s="130" t="s">
        <v>543</v>
      </c>
    </row>
    <row r="773" spans="1:7" ht="12.75">
      <c r="A773" s="127">
        <v>20100100</v>
      </c>
      <c r="B773" s="127" t="s">
        <v>232</v>
      </c>
      <c r="C773" s="128">
        <v>73</v>
      </c>
      <c r="D773" s="128">
        <v>24</v>
      </c>
      <c r="E773" s="127" t="s">
        <v>435</v>
      </c>
      <c r="F773" s="129">
        <v>375000</v>
      </c>
      <c r="G773" s="130" t="s">
        <v>543</v>
      </c>
    </row>
    <row r="774" spans="1:7" ht="12.75">
      <c r="A774" s="127">
        <v>19980174</v>
      </c>
      <c r="B774" s="127" t="s">
        <v>120</v>
      </c>
      <c r="C774" s="128">
        <v>374</v>
      </c>
      <c r="D774" s="128">
        <v>25</v>
      </c>
      <c r="E774" s="127" t="s">
        <v>411</v>
      </c>
      <c r="F774" s="129">
        <v>3000000</v>
      </c>
      <c r="G774" s="130" t="s">
        <v>543</v>
      </c>
    </row>
    <row r="775" spans="1:7" ht="12.75">
      <c r="A775" s="127">
        <v>20010118</v>
      </c>
      <c r="B775" s="127" t="s">
        <v>140</v>
      </c>
      <c r="C775" s="128">
        <v>374</v>
      </c>
      <c r="D775" s="128">
        <v>25</v>
      </c>
      <c r="E775" s="127" t="s">
        <v>411</v>
      </c>
      <c r="F775" s="129">
        <v>1600000</v>
      </c>
      <c r="G775" s="130" t="s">
        <v>543</v>
      </c>
    </row>
    <row r="776" spans="1:7" ht="12.75">
      <c r="A776" s="127">
        <v>20030475</v>
      </c>
      <c r="B776" s="127" t="s">
        <v>19</v>
      </c>
      <c r="C776" s="128">
        <v>428</v>
      </c>
      <c r="D776" s="128">
        <v>25</v>
      </c>
      <c r="E776" s="127" t="s">
        <v>411</v>
      </c>
      <c r="F776" s="129">
        <v>222224</v>
      </c>
      <c r="G776" s="130" t="s">
        <v>543</v>
      </c>
    </row>
    <row r="777" spans="1:7" ht="12.75">
      <c r="A777" s="127">
        <v>20110056</v>
      </c>
      <c r="B777" s="127" t="s">
        <v>236</v>
      </c>
      <c r="C777" s="128">
        <v>447</v>
      </c>
      <c r="D777" s="128">
        <v>26</v>
      </c>
      <c r="E777" s="127" t="s">
        <v>453</v>
      </c>
      <c r="F777" s="129">
        <v>2500000</v>
      </c>
      <c r="G777" s="130" t="s">
        <v>543</v>
      </c>
    </row>
    <row r="778" spans="1:7" ht="12.75">
      <c r="A778" s="127">
        <v>20080078</v>
      </c>
      <c r="B778" s="127" t="s">
        <v>219</v>
      </c>
      <c r="C778" s="128">
        <v>428</v>
      </c>
      <c r="D778" s="128">
        <v>29</v>
      </c>
      <c r="E778" s="127" t="s">
        <v>445</v>
      </c>
      <c r="F778" s="129">
        <v>5000000</v>
      </c>
      <c r="G778" s="130" t="s">
        <v>543</v>
      </c>
    </row>
    <row r="779" spans="1:7" ht="12.75">
      <c r="A779" s="127">
        <v>20170128</v>
      </c>
      <c r="B779" s="127" t="s">
        <v>289</v>
      </c>
      <c r="C779" s="128">
        <v>427</v>
      </c>
      <c r="D779" s="128">
        <v>29</v>
      </c>
      <c r="E779" s="127" t="s">
        <v>445</v>
      </c>
      <c r="F779" s="129">
        <v>20000000</v>
      </c>
      <c r="G779" s="130" t="s">
        <v>543</v>
      </c>
    </row>
    <row r="780" spans="1:7" ht="12.75">
      <c r="A780" s="127">
        <v>19940414</v>
      </c>
      <c r="B780" s="127" t="s">
        <v>111</v>
      </c>
      <c r="C780" s="128">
        <v>374</v>
      </c>
      <c r="D780" s="128">
        <v>30</v>
      </c>
      <c r="E780" s="127" t="s">
        <v>405</v>
      </c>
      <c r="F780" s="129">
        <v>2000000</v>
      </c>
      <c r="G780" s="130" t="s">
        <v>543</v>
      </c>
    </row>
    <row r="781" spans="1:7" ht="12.75">
      <c r="A781" s="127">
        <v>20110092</v>
      </c>
      <c r="B781" s="127" t="s">
        <v>239</v>
      </c>
      <c r="C781" s="128">
        <v>415</v>
      </c>
      <c r="D781" s="128">
        <v>32</v>
      </c>
      <c r="E781" s="127" t="s">
        <v>412</v>
      </c>
      <c r="F781" s="129">
        <v>10500000</v>
      </c>
      <c r="G781" s="130" t="s">
        <v>543</v>
      </c>
    </row>
    <row r="782" spans="1:7" ht="12.75">
      <c r="A782" s="127">
        <v>20190003</v>
      </c>
      <c r="B782" s="127" t="s">
        <v>336</v>
      </c>
      <c r="C782" s="128">
        <v>415</v>
      </c>
      <c r="D782" s="128">
        <v>32</v>
      </c>
      <c r="E782" s="127" t="s">
        <v>412</v>
      </c>
      <c r="F782" s="129">
        <v>4500000</v>
      </c>
      <c r="G782" s="130" t="s">
        <v>543</v>
      </c>
    </row>
    <row r="783" spans="1:7" ht="12.75">
      <c r="A783" s="127">
        <v>20190004</v>
      </c>
      <c r="B783" s="127" t="s">
        <v>337</v>
      </c>
      <c r="C783" s="128">
        <v>415</v>
      </c>
      <c r="D783" s="128">
        <v>32</v>
      </c>
      <c r="E783" s="127" t="s">
        <v>412</v>
      </c>
      <c r="F783" s="129">
        <v>500000</v>
      </c>
      <c r="G783" s="130" t="s">
        <v>543</v>
      </c>
    </row>
    <row r="784" spans="1:7" ht="12.75">
      <c r="A784" s="127">
        <v>20190005</v>
      </c>
      <c r="B784" s="127" t="s">
        <v>338</v>
      </c>
      <c r="C784" s="128">
        <v>415</v>
      </c>
      <c r="D784" s="128">
        <v>32</v>
      </c>
      <c r="E784" s="127" t="s">
        <v>412</v>
      </c>
      <c r="F784" s="129">
        <v>1000000</v>
      </c>
      <c r="G784" s="130" t="s">
        <v>543</v>
      </c>
    </row>
    <row r="785" spans="1:7" ht="12.75">
      <c r="A785" s="127">
        <v>20190198</v>
      </c>
      <c r="B785" s="127" t="s">
        <v>396</v>
      </c>
      <c r="C785" s="128">
        <v>73</v>
      </c>
      <c r="D785" s="128">
        <v>32</v>
      </c>
      <c r="E785" s="127" t="s">
        <v>412</v>
      </c>
      <c r="F785" s="129">
        <v>1000000</v>
      </c>
      <c r="G785" s="130" t="s">
        <v>543</v>
      </c>
    </row>
    <row r="786" spans="1:7" ht="12.75">
      <c r="A786" s="127">
        <v>20182618</v>
      </c>
      <c r="B786" s="127" t="s">
        <v>334</v>
      </c>
      <c r="C786" s="128">
        <v>678</v>
      </c>
      <c r="D786" s="128">
        <v>34</v>
      </c>
      <c r="E786" s="127" t="s">
        <v>447</v>
      </c>
      <c r="F786" s="129">
        <v>5000000</v>
      </c>
      <c r="G786" s="130" t="s">
        <v>543</v>
      </c>
    </row>
    <row r="787" spans="1:7" ht="12.75">
      <c r="A787" s="127">
        <v>20010362</v>
      </c>
      <c r="B787" s="127" t="s">
        <v>468</v>
      </c>
      <c r="C787" s="128">
        <v>71</v>
      </c>
      <c r="D787" s="128">
        <v>35</v>
      </c>
      <c r="E787" s="127" t="s">
        <v>458</v>
      </c>
      <c r="F787" s="129">
        <v>1600000</v>
      </c>
      <c r="G787" s="130" t="s">
        <v>543</v>
      </c>
    </row>
    <row r="788" spans="1:7" ht="12.75">
      <c r="A788" s="127">
        <v>20100100</v>
      </c>
      <c r="B788" s="127" t="s">
        <v>232</v>
      </c>
      <c r="C788" s="128">
        <v>73</v>
      </c>
      <c r="D788" s="128">
        <v>35</v>
      </c>
      <c r="E788" s="127" t="s">
        <v>458</v>
      </c>
      <c r="F788" s="129">
        <v>375000</v>
      </c>
      <c r="G788" s="130" t="s">
        <v>543</v>
      </c>
    </row>
    <row r="789" spans="1:7" ht="12.75">
      <c r="A789" s="127">
        <v>20190054</v>
      </c>
      <c r="B789" s="127" t="s">
        <v>345</v>
      </c>
      <c r="C789" s="128">
        <v>1703</v>
      </c>
      <c r="D789" s="128">
        <v>35</v>
      </c>
      <c r="E789" s="127" t="s">
        <v>458</v>
      </c>
      <c r="F789" s="129">
        <v>15000000</v>
      </c>
      <c r="G789" s="130" t="s">
        <v>543</v>
      </c>
    </row>
    <row r="790" spans="1:7" ht="12.75">
      <c r="A790" s="127">
        <v>20100122</v>
      </c>
      <c r="B790" s="127" t="s">
        <v>234</v>
      </c>
      <c r="C790" s="128">
        <v>375</v>
      </c>
      <c r="D790" s="128">
        <v>36</v>
      </c>
      <c r="E790" s="127" t="s">
        <v>448</v>
      </c>
      <c r="F790" s="129">
        <v>714285</v>
      </c>
      <c r="G790" s="130" t="s">
        <v>543</v>
      </c>
    </row>
    <row r="791" spans="1:7" ht="12.75">
      <c r="A791" s="127">
        <v>20100122</v>
      </c>
      <c r="B791" s="127" t="s">
        <v>234</v>
      </c>
      <c r="C791" s="128">
        <v>375</v>
      </c>
      <c r="D791" s="128">
        <v>37</v>
      </c>
      <c r="E791" s="127" t="s">
        <v>451</v>
      </c>
      <c r="F791" s="129">
        <v>714285</v>
      </c>
      <c r="G791" s="130" t="s">
        <v>543</v>
      </c>
    </row>
    <row r="792" spans="1:7" ht="12.75">
      <c r="A792" s="127">
        <v>20130054</v>
      </c>
      <c r="B792" s="127" t="s">
        <v>487</v>
      </c>
      <c r="C792" s="128">
        <v>415</v>
      </c>
      <c r="D792" s="128">
        <v>37</v>
      </c>
      <c r="E792" s="127" t="s">
        <v>451</v>
      </c>
      <c r="F792" s="129">
        <v>6125000</v>
      </c>
      <c r="G792" s="130" t="s">
        <v>543</v>
      </c>
    </row>
    <row r="793" spans="1:7" ht="12.75">
      <c r="A793" s="127">
        <v>20170090</v>
      </c>
      <c r="B793" s="127" t="s">
        <v>489</v>
      </c>
      <c r="C793" s="128">
        <v>415</v>
      </c>
      <c r="D793" s="128">
        <v>37</v>
      </c>
      <c r="E793" s="127" t="s">
        <v>451</v>
      </c>
      <c r="F793" s="129">
        <v>3500000</v>
      </c>
      <c r="G793" s="130" t="s">
        <v>543</v>
      </c>
    </row>
    <row r="794" spans="1:7" ht="12.75">
      <c r="A794" s="127">
        <v>20170092</v>
      </c>
      <c r="B794" s="127" t="s">
        <v>490</v>
      </c>
      <c r="C794" s="128">
        <v>415</v>
      </c>
      <c r="D794" s="128">
        <v>37</v>
      </c>
      <c r="E794" s="127" t="s">
        <v>451</v>
      </c>
      <c r="F794" s="129">
        <v>2625000</v>
      </c>
      <c r="G794" s="130" t="s">
        <v>543</v>
      </c>
    </row>
    <row r="795" spans="1:7" ht="12.75">
      <c r="A795" s="127">
        <v>20060103</v>
      </c>
      <c r="B795" s="127" t="s">
        <v>190</v>
      </c>
      <c r="C795" s="128">
        <v>1626</v>
      </c>
      <c r="D795" s="128">
        <v>38</v>
      </c>
      <c r="E795" s="127" t="s">
        <v>439</v>
      </c>
      <c r="F795" s="129">
        <v>333334</v>
      </c>
      <c r="G795" s="130" t="s">
        <v>543</v>
      </c>
    </row>
    <row r="796" spans="1:7" ht="12.75">
      <c r="A796" s="127">
        <v>20100122</v>
      </c>
      <c r="B796" s="127" t="s">
        <v>234</v>
      </c>
      <c r="C796" s="128">
        <v>375</v>
      </c>
      <c r="D796" s="128">
        <v>38</v>
      </c>
      <c r="E796" s="127" t="s">
        <v>439</v>
      </c>
      <c r="F796" s="129">
        <v>714285</v>
      </c>
      <c r="G796" s="130" t="s">
        <v>543</v>
      </c>
    </row>
    <row r="797" spans="1:7" ht="12.75">
      <c r="A797" s="127">
        <v>20190162</v>
      </c>
      <c r="B797" s="127" t="s">
        <v>372</v>
      </c>
      <c r="C797" s="128">
        <v>80</v>
      </c>
      <c r="D797" s="128">
        <v>38</v>
      </c>
      <c r="E797" s="127" t="s">
        <v>439</v>
      </c>
      <c r="F797" s="129">
        <v>500000</v>
      </c>
      <c r="G797" s="130" t="s">
        <v>543</v>
      </c>
    </row>
    <row r="798" spans="1:7" ht="12.75">
      <c r="A798" s="127">
        <v>20030472</v>
      </c>
      <c r="B798" s="127" t="s">
        <v>158</v>
      </c>
      <c r="C798" s="128">
        <v>374</v>
      </c>
      <c r="D798" s="128">
        <v>39</v>
      </c>
      <c r="E798" s="127" t="s">
        <v>428</v>
      </c>
      <c r="F798" s="129">
        <v>1500000</v>
      </c>
      <c r="G798" s="130" t="s">
        <v>543</v>
      </c>
    </row>
    <row r="799" spans="1:7" ht="12.75">
      <c r="A799" s="127">
        <v>20010362</v>
      </c>
      <c r="B799" s="127" t="s">
        <v>468</v>
      </c>
      <c r="C799" s="128">
        <v>71</v>
      </c>
      <c r="D799" s="128">
        <v>40</v>
      </c>
      <c r="E799" s="127" t="s">
        <v>425</v>
      </c>
      <c r="F799" s="129">
        <v>1800000</v>
      </c>
      <c r="G799" s="130" t="s">
        <v>543</v>
      </c>
    </row>
    <row r="800" spans="1:7" ht="12.75">
      <c r="A800" s="127">
        <v>20042992</v>
      </c>
      <c r="B800" s="127" t="s">
        <v>169</v>
      </c>
      <c r="C800" s="128">
        <v>374</v>
      </c>
      <c r="D800" s="128">
        <v>40</v>
      </c>
      <c r="E800" s="127" t="s">
        <v>425</v>
      </c>
      <c r="F800" s="129">
        <v>1000000</v>
      </c>
      <c r="G800" s="130" t="s">
        <v>543</v>
      </c>
    </row>
    <row r="801" spans="1:7" ht="12.75">
      <c r="A801" s="127">
        <v>20060241</v>
      </c>
      <c r="B801" s="127" t="s">
        <v>201</v>
      </c>
      <c r="C801" s="128">
        <v>428</v>
      </c>
      <c r="D801" s="128">
        <v>40</v>
      </c>
      <c r="E801" s="127" t="s">
        <v>425</v>
      </c>
      <c r="F801" s="129">
        <v>1500000</v>
      </c>
      <c r="G801" s="130" t="s">
        <v>543</v>
      </c>
    </row>
    <row r="802" spans="1:7" ht="12.75">
      <c r="A802" s="127">
        <v>20080081</v>
      </c>
      <c r="B802" s="127" t="s">
        <v>222</v>
      </c>
      <c r="C802" s="128">
        <v>428</v>
      </c>
      <c r="D802" s="128">
        <v>40</v>
      </c>
      <c r="E802" s="127" t="s">
        <v>425</v>
      </c>
      <c r="F802" s="129">
        <v>500000</v>
      </c>
      <c r="G802" s="130" t="s">
        <v>543</v>
      </c>
    </row>
    <row r="803" spans="1:7" ht="12.75">
      <c r="A803" s="127">
        <v>20100122</v>
      </c>
      <c r="B803" s="127" t="s">
        <v>234</v>
      </c>
      <c r="C803" s="128">
        <v>375</v>
      </c>
      <c r="D803" s="128">
        <v>40</v>
      </c>
      <c r="E803" s="127" t="s">
        <v>425</v>
      </c>
      <c r="F803" s="129">
        <v>714285</v>
      </c>
      <c r="G803" s="130" t="s">
        <v>543</v>
      </c>
    </row>
    <row r="804" spans="1:7" ht="12.75">
      <c r="A804" s="127">
        <v>20120043</v>
      </c>
      <c r="B804" s="127" t="s">
        <v>486</v>
      </c>
      <c r="C804" s="128">
        <v>415</v>
      </c>
      <c r="D804" s="128">
        <v>40</v>
      </c>
      <c r="E804" s="127" t="s">
        <v>425</v>
      </c>
      <c r="F804" s="129">
        <v>875000</v>
      </c>
      <c r="G804" s="130" t="s">
        <v>543</v>
      </c>
    </row>
    <row r="805" spans="1:7" ht="12.75">
      <c r="A805" s="127">
        <v>20170094</v>
      </c>
      <c r="B805" s="127" t="s">
        <v>491</v>
      </c>
      <c r="C805" s="128">
        <v>415</v>
      </c>
      <c r="D805" s="128">
        <v>40</v>
      </c>
      <c r="E805" s="127" t="s">
        <v>425</v>
      </c>
      <c r="F805" s="129">
        <v>5250000</v>
      </c>
      <c r="G805" s="130" t="s">
        <v>543</v>
      </c>
    </row>
    <row r="806" spans="1:7" ht="12.75">
      <c r="A806" s="127">
        <v>20170097</v>
      </c>
      <c r="B806" s="127" t="s">
        <v>492</v>
      </c>
      <c r="C806" s="128">
        <v>415</v>
      </c>
      <c r="D806" s="128">
        <v>40</v>
      </c>
      <c r="E806" s="127" t="s">
        <v>425</v>
      </c>
      <c r="F806" s="129">
        <v>4900000</v>
      </c>
      <c r="G806" s="130" t="s">
        <v>543</v>
      </c>
    </row>
    <row r="807" spans="1:7" ht="12.75">
      <c r="A807" s="127">
        <v>20170099</v>
      </c>
      <c r="B807" s="127" t="s">
        <v>493</v>
      </c>
      <c r="C807" s="128">
        <v>415</v>
      </c>
      <c r="D807" s="128">
        <v>40</v>
      </c>
      <c r="E807" s="127" t="s">
        <v>425</v>
      </c>
      <c r="F807" s="129">
        <v>3675000</v>
      </c>
      <c r="G807" s="130" t="s">
        <v>543</v>
      </c>
    </row>
    <row r="808" spans="1:7" ht="12.75">
      <c r="A808" s="127">
        <v>20170101</v>
      </c>
      <c r="B808" s="127" t="s">
        <v>494</v>
      </c>
      <c r="C808" s="128">
        <v>415</v>
      </c>
      <c r="D808" s="128">
        <v>40</v>
      </c>
      <c r="E808" s="127" t="s">
        <v>425</v>
      </c>
      <c r="F808" s="129">
        <v>7350000</v>
      </c>
      <c r="G808" s="130" t="s">
        <v>543</v>
      </c>
    </row>
    <row r="809" spans="1:7" ht="12.75">
      <c r="A809" s="127">
        <v>20060103</v>
      </c>
      <c r="B809" s="127" t="s">
        <v>190</v>
      </c>
      <c r="C809" s="128">
        <v>1626</v>
      </c>
      <c r="D809" s="128">
        <v>41</v>
      </c>
      <c r="E809" s="127" t="s">
        <v>440</v>
      </c>
      <c r="F809" s="129">
        <v>333333.34</v>
      </c>
      <c r="G809" s="130" t="s">
        <v>543</v>
      </c>
    </row>
    <row r="810" spans="1:7" ht="12.75">
      <c r="A810" s="127">
        <v>20100122</v>
      </c>
      <c r="B810" s="127" t="s">
        <v>234</v>
      </c>
      <c r="C810" s="128">
        <v>375</v>
      </c>
      <c r="D810" s="128">
        <v>41</v>
      </c>
      <c r="E810" s="127" t="s">
        <v>440</v>
      </c>
      <c r="F810" s="129">
        <v>714285</v>
      </c>
      <c r="G810" s="130" t="s">
        <v>543</v>
      </c>
    </row>
    <row r="811" spans="1:7" ht="12.75">
      <c r="A811" s="127">
        <v>20110091</v>
      </c>
      <c r="B811" s="127" t="s">
        <v>238</v>
      </c>
      <c r="C811" s="128">
        <v>415</v>
      </c>
      <c r="D811" s="128">
        <v>41</v>
      </c>
      <c r="E811" s="127" t="s">
        <v>440</v>
      </c>
      <c r="F811" s="129">
        <v>800000</v>
      </c>
      <c r="G811" s="130" t="s">
        <v>543</v>
      </c>
    </row>
    <row r="812" spans="1:7" ht="12.75">
      <c r="A812" s="127">
        <v>20120033</v>
      </c>
      <c r="B812" s="127" t="s">
        <v>242</v>
      </c>
      <c r="C812" s="128">
        <v>415</v>
      </c>
      <c r="D812" s="128">
        <v>41</v>
      </c>
      <c r="E812" s="127" t="s">
        <v>440</v>
      </c>
      <c r="F812" s="129">
        <v>45000000</v>
      </c>
      <c r="G812" s="130" t="s">
        <v>543</v>
      </c>
    </row>
    <row r="813" spans="1:7" ht="12.75">
      <c r="A813" s="127">
        <v>20140010</v>
      </c>
      <c r="B813" s="127" t="s">
        <v>256</v>
      </c>
      <c r="C813" s="128">
        <v>1703</v>
      </c>
      <c r="D813" s="128">
        <v>41</v>
      </c>
      <c r="E813" s="127" t="s">
        <v>440</v>
      </c>
      <c r="F813" s="129">
        <v>10000000</v>
      </c>
      <c r="G813" s="130" t="s">
        <v>543</v>
      </c>
    </row>
    <row r="814" spans="1:7" ht="12.75">
      <c r="A814" s="127">
        <v>20162191</v>
      </c>
      <c r="B814" s="127" t="s">
        <v>262</v>
      </c>
      <c r="C814" s="128">
        <v>1099</v>
      </c>
      <c r="D814" s="128">
        <v>41</v>
      </c>
      <c r="E814" s="127" t="s">
        <v>440</v>
      </c>
      <c r="F814" s="129">
        <v>1000000</v>
      </c>
      <c r="G814" s="130" t="s">
        <v>543</v>
      </c>
    </row>
    <row r="815" spans="1:7" ht="12.75">
      <c r="A815" s="127">
        <v>20170069</v>
      </c>
      <c r="B815" s="127" t="s">
        <v>271</v>
      </c>
      <c r="C815" s="128">
        <v>415</v>
      </c>
      <c r="D815" s="128">
        <v>41</v>
      </c>
      <c r="E815" s="127" t="s">
        <v>440</v>
      </c>
      <c r="F815" s="129">
        <v>750000</v>
      </c>
      <c r="G815" s="130" t="s">
        <v>543</v>
      </c>
    </row>
    <row r="816" spans="1:7" ht="12.75">
      <c r="A816" s="127">
        <v>20170070</v>
      </c>
      <c r="B816" s="127" t="s">
        <v>272</v>
      </c>
      <c r="C816" s="128">
        <v>415</v>
      </c>
      <c r="D816" s="128">
        <v>41</v>
      </c>
      <c r="E816" s="127" t="s">
        <v>440</v>
      </c>
      <c r="F816" s="129">
        <v>650000</v>
      </c>
      <c r="G816" s="130" t="s">
        <v>543</v>
      </c>
    </row>
    <row r="817" spans="1:7" ht="12.75">
      <c r="A817" s="127">
        <v>20170072</v>
      </c>
      <c r="B817" s="127" t="s">
        <v>274</v>
      </c>
      <c r="C817" s="128">
        <v>415</v>
      </c>
      <c r="D817" s="128">
        <v>41</v>
      </c>
      <c r="E817" s="127" t="s">
        <v>440</v>
      </c>
      <c r="F817" s="129">
        <v>850000</v>
      </c>
      <c r="G817" s="130" t="s">
        <v>543</v>
      </c>
    </row>
    <row r="818" spans="1:7" ht="12.75">
      <c r="A818" s="127">
        <v>20170091</v>
      </c>
      <c r="B818" s="127" t="s">
        <v>278</v>
      </c>
      <c r="C818" s="128">
        <v>415</v>
      </c>
      <c r="D818" s="128">
        <v>41</v>
      </c>
      <c r="E818" s="127" t="s">
        <v>440</v>
      </c>
      <c r="F818" s="129">
        <v>35000000</v>
      </c>
      <c r="G818" s="130" t="s">
        <v>543</v>
      </c>
    </row>
    <row r="819" spans="1:7" ht="12.75">
      <c r="A819" s="127">
        <v>20170093</v>
      </c>
      <c r="B819" s="127" t="s">
        <v>279</v>
      </c>
      <c r="C819" s="128">
        <v>415</v>
      </c>
      <c r="D819" s="128">
        <v>41</v>
      </c>
      <c r="E819" s="127" t="s">
        <v>440</v>
      </c>
      <c r="F819" s="129">
        <v>15000000</v>
      </c>
      <c r="G819" s="130" t="s">
        <v>543</v>
      </c>
    </row>
    <row r="820" spans="1:7" ht="12.75">
      <c r="A820" s="127">
        <v>20170096</v>
      </c>
      <c r="B820" s="127" t="s">
        <v>280</v>
      </c>
      <c r="C820" s="128">
        <v>415</v>
      </c>
      <c r="D820" s="128">
        <v>41</v>
      </c>
      <c r="E820" s="127" t="s">
        <v>440</v>
      </c>
      <c r="F820" s="129">
        <v>25000000</v>
      </c>
      <c r="G820" s="130" t="s">
        <v>543</v>
      </c>
    </row>
    <row r="821" spans="1:7" ht="12.75">
      <c r="A821" s="127">
        <v>20182619</v>
      </c>
      <c r="B821" s="127" t="s">
        <v>335</v>
      </c>
      <c r="C821" s="128">
        <v>65</v>
      </c>
      <c r="D821" s="128">
        <v>42</v>
      </c>
      <c r="E821" s="127" t="s">
        <v>457</v>
      </c>
      <c r="F821" s="129">
        <v>5000000</v>
      </c>
      <c r="G821" s="130" t="s">
        <v>543</v>
      </c>
    </row>
    <row r="822" spans="1:7" ht="12.75">
      <c r="A822" s="127">
        <v>20070147</v>
      </c>
      <c r="B822" s="127" t="s">
        <v>207</v>
      </c>
      <c r="C822" s="128">
        <v>975</v>
      </c>
      <c r="D822" s="128">
        <v>43</v>
      </c>
      <c r="E822" s="127" t="s">
        <v>444</v>
      </c>
      <c r="F822" s="129">
        <v>50000000</v>
      </c>
      <c r="G822" s="130" t="s">
        <v>543</v>
      </c>
    </row>
    <row r="823" spans="1:7" ht="12.75">
      <c r="A823" s="127">
        <v>20010362</v>
      </c>
      <c r="B823" s="127" t="s">
        <v>468</v>
      </c>
      <c r="C823" s="128">
        <v>71</v>
      </c>
      <c r="D823" s="128">
        <v>44</v>
      </c>
      <c r="E823" s="127" t="s">
        <v>452</v>
      </c>
      <c r="F823" s="129">
        <v>2000000</v>
      </c>
      <c r="G823" s="130" t="s">
        <v>543</v>
      </c>
    </row>
    <row r="824" spans="1:7" ht="12.75">
      <c r="A824" s="127">
        <v>20100122</v>
      </c>
      <c r="B824" s="127" t="s">
        <v>234</v>
      </c>
      <c r="C824" s="128">
        <v>375</v>
      </c>
      <c r="D824" s="128">
        <v>44</v>
      </c>
      <c r="E824" s="127" t="s">
        <v>452</v>
      </c>
      <c r="F824" s="129">
        <v>714285</v>
      </c>
      <c r="G824" s="130" t="s">
        <v>543</v>
      </c>
    </row>
    <row r="825" spans="1:7" ht="12.75">
      <c r="A825" s="127">
        <v>20190155</v>
      </c>
      <c r="B825" s="127" t="s">
        <v>516</v>
      </c>
      <c r="C825" s="128">
        <v>1114</v>
      </c>
      <c r="D825" s="128">
        <v>44</v>
      </c>
      <c r="E825" s="127" t="s">
        <v>452</v>
      </c>
      <c r="F825" s="129">
        <v>5000000</v>
      </c>
      <c r="G825" s="130" t="s">
        <v>543</v>
      </c>
    </row>
    <row r="826" spans="1:7" ht="12.75">
      <c r="A826" s="127">
        <v>20190199</v>
      </c>
      <c r="B826" s="127" t="s">
        <v>536</v>
      </c>
      <c r="C826" s="128">
        <v>73</v>
      </c>
      <c r="D826" s="128">
        <v>44</v>
      </c>
      <c r="E826" s="127" t="s">
        <v>452</v>
      </c>
      <c r="F826" s="129">
        <v>2000000</v>
      </c>
      <c r="G826" s="130" t="s">
        <v>543</v>
      </c>
    </row>
    <row r="827" spans="1:7" ht="12.75">
      <c r="A827" s="127">
        <v>20120030</v>
      </c>
      <c r="B827" s="127" t="s">
        <v>240</v>
      </c>
      <c r="C827" s="128">
        <v>415</v>
      </c>
      <c r="D827" s="128">
        <v>45</v>
      </c>
      <c r="E827" s="127" t="s">
        <v>455</v>
      </c>
      <c r="F827" s="129">
        <v>5000000</v>
      </c>
      <c r="G827" s="130" t="s">
        <v>543</v>
      </c>
    </row>
    <row r="828" spans="1:7" ht="12.75">
      <c r="A828" s="127">
        <v>20170079</v>
      </c>
      <c r="B828" s="127" t="s">
        <v>275</v>
      </c>
      <c r="C828" s="128">
        <v>415</v>
      </c>
      <c r="D828" s="128">
        <v>45</v>
      </c>
      <c r="E828" s="127" t="s">
        <v>455</v>
      </c>
      <c r="F828" s="129">
        <v>2500000</v>
      </c>
      <c r="G828" s="130" t="s">
        <v>543</v>
      </c>
    </row>
    <row r="829" spans="1:7" ht="12.75">
      <c r="A829" s="127">
        <v>20170081</v>
      </c>
      <c r="B829" s="127" t="s">
        <v>276</v>
      </c>
      <c r="C829" s="128">
        <v>415</v>
      </c>
      <c r="D829" s="128">
        <v>45</v>
      </c>
      <c r="E829" s="127" t="s">
        <v>455</v>
      </c>
      <c r="F829" s="129">
        <v>2000000</v>
      </c>
      <c r="G829" s="130" t="s">
        <v>543</v>
      </c>
    </row>
    <row r="830" spans="1:7" ht="12.75">
      <c r="A830" s="127">
        <v>20170083</v>
      </c>
      <c r="B830" s="127" t="s">
        <v>277</v>
      </c>
      <c r="C830" s="128">
        <v>415</v>
      </c>
      <c r="D830" s="128">
        <v>45</v>
      </c>
      <c r="E830" s="127" t="s">
        <v>455</v>
      </c>
      <c r="F830" s="129">
        <v>3500000</v>
      </c>
      <c r="G830" s="130" t="s">
        <v>543</v>
      </c>
    </row>
    <row r="831" spans="1:7" ht="12.75">
      <c r="A831" s="127">
        <v>20010119</v>
      </c>
      <c r="B831" s="127" t="s">
        <v>141</v>
      </c>
      <c r="C831" s="128">
        <v>374</v>
      </c>
      <c r="D831" s="128">
        <v>46</v>
      </c>
      <c r="E831" s="127" t="s">
        <v>420</v>
      </c>
      <c r="F831" s="129">
        <v>1500000</v>
      </c>
      <c r="G831" s="130" t="s">
        <v>543</v>
      </c>
    </row>
    <row r="832" spans="1:7" ht="12.75">
      <c r="A832" s="127">
        <v>20060103</v>
      </c>
      <c r="B832" s="127" t="s">
        <v>190</v>
      </c>
      <c r="C832" s="128">
        <v>1626</v>
      </c>
      <c r="D832" s="128">
        <v>46</v>
      </c>
      <c r="E832" s="127" t="s">
        <v>420</v>
      </c>
      <c r="F832" s="129">
        <v>333333.34</v>
      </c>
      <c r="G832" s="130" t="s">
        <v>543</v>
      </c>
    </row>
    <row r="833" spans="1:7" ht="12.75">
      <c r="A833" s="127">
        <v>20190168</v>
      </c>
      <c r="B833" s="127" t="s">
        <v>375</v>
      </c>
      <c r="C833" s="128">
        <v>80</v>
      </c>
      <c r="D833" s="128">
        <v>47</v>
      </c>
      <c r="E833" s="127" t="s">
        <v>460</v>
      </c>
      <c r="F833" s="129">
        <v>500000</v>
      </c>
      <c r="G833" s="130" t="s">
        <v>543</v>
      </c>
    </row>
    <row r="834" spans="1:7" ht="12.75">
      <c r="A834" s="127">
        <v>19980402</v>
      </c>
      <c r="B834" s="127" t="s">
        <v>127</v>
      </c>
      <c r="C834" s="128">
        <v>374</v>
      </c>
      <c r="D834" s="128">
        <v>48</v>
      </c>
      <c r="E834" s="127" t="s">
        <v>414</v>
      </c>
      <c r="F834" s="129">
        <v>1000000</v>
      </c>
      <c r="G834" s="130" t="s">
        <v>543</v>
      </c>
    </row>
    <row r="835" spans="1:7" ht="12.75">
      <c r="A835" s="127">
        <v>20010362</v>
      </c>
      <c r="B835" s="127" t="s">
        <v>468</v>
      </c>
      <c r="C835" s="128">
        <v>71</v>
      </c>
      <c r="D835" s="128">
        <v>48</v>
      </c>
      <c r="E835" s="127" t="s">
        <v>414</v>
      </c>
      <c r="F835" s="129">
        <v>1700000</v>
      </c>
      <c r="G835" s="130" t="s">
        <v>543</v>
      </c>
    </row>
    <row r="836" spans="1:7" ht="12.75">
      <c r="A836" s="127">
        <v>20090053</v>
      </c>
      <c r="B836" s="127" t="s">
        <v>228</v>
      </c>
      <c r="C836" s="128">
        <v>805</v>
      </c>
      <c r="D836" s="128">
        <v>48</v>
      </c>
      <c r="E836" s="127" t="s">
        <v>414</v>
      </c>
      <c r="F836" s="129">
        <v>800000</v>
      </c>
      <c r="G836" s="130" t="s">
        <v>543</v>
      </c>
    </row>
    <row r="837" spans="1:7" ht="12.75">
      <c r="A837" s="127">
        <v>20110066</v>
      </c>
      <c r="B837" s="127" t="s">
        <v>237</v>
      </c>
      <c r="C837" s="128">
        <v>447</v>
      </c>
      <c r="D837" s="128">
        <v>48</v>
      </c>
      <c r="E837" s="127" t="s">
        <v>414</v>
      </c>
      <c r="F837" s="129">
        <v>666666</v>
      </c>
      <c r="G837" s="130" t="s">
        <v>543</v>
      </c>
    </row>
    <row r="838" spans="1:7" ht="12.75">
      <c r="A838" s="127">
        <v>20190170</v>
      </c>
      <c r="B838" s="127" t="s">
        <v>377</v>
      </c>
      <c r="C838" s="128">
        <v>80</v>
      </c>
      <c r="D838" s="128">
        <v>48</v>
      </c>
      <c r="E838" s="127" t="s">
        <v>414</v>
      </c>
      <c r="F838" s="129">
        <v>250000</v>
      </c>
      <c r="G838" s="130" t="s">
        <v>543</v>
      </c>
    </row>
    <row r="839" spans="1:7" ht="12.75">
      <c r="A839" s="127">
        <v>20190195</v>
      </c>
      <c r="B839" s="127" t="s">
        <v>394</v>
      </c>
      <c r="C839" s="128">
        <v>885</v>
      </c>
      <c r="D839" s="128">
        <v>48</v>
      </c>
      <c r="E839" s="127" t="s">
        <v>414</v>
      </c>
      <c r="F839" s="129">
        <v>200000</v>
      </c>
      <c r="G839" s="130" t="s">
        <v>543</v>
      </c>
    </row>
    <row r="840" spans="1:7" ht="12.75">
      <c r="A840" s="127">
        <v>20110066</v>
      </c>
      <c r="B840" s="127" t="s">
        <v>237</v>
      </c>
      <c r="C840" s="128">
        <v>447</v>
      </c>
      <c r="D840" s="128">
        <v>49</v>
      </c>
      <c r="E840" s="127" t="s">
        <v>454</v>
      </c>
      <c r="F840" s="129">
        <v>666666.67</v>
      </c>
      <c r="G840" s="130" t="s">
        <v>543</v>
      </c>
    </row>
    <row r="841" spans="1:7" ht="12.75">
      <c r="A841" s="127">
        <v>20000160</v>
      </c>
      <c r="B841" s="127" t="s">
        <v>136</v>
      </c>
      <c r="C841" s="128">
        <v>64</v>
      </c>
      <c r="D841" s="128">
        <v>50</v>
      </c>
      <c r="E841" s="127" t="s">
        <v>416</v>
      </c>
      <c r="F841" s="129">
        <v>2200000</v>
      </c>
      <c r="G841" s="130" t="s">
        <v>543</v>
      </c>
    </row>
    <row r="842" spans="1:7" ht="12.75">
      <c r="A842" s="127">
        <v>20110066</v>
      </c>
      <c r="B842" s="127" t="s">
        <v>237</v>
      </c>
      <c r="C842" s="128">
        <v>447</v>
      </c>
      <c r="D842" s="128">
        <v>50</v>
      </c>
      <c r="E842" s="127" t="s">
        <v>416</v>
      </c>
      <c r="F842" s="129">
        <v>666666.67</v>
      </c>
      <c r="G842" s="130" t="s">
        <v>543</v>
      </c>
    </row>
    <row r="843" spans="1:7" ht="12.75">
      <c r="A843" s="127">
        <v>19980266</v>
      </c>
      <c r="B843" s="127" t="s">
        <v>123</v>
      </c>
      <c r="C843" s="128">
        <v>1480</v>
      </c>
      <c r="D843" s="128">
        <v>51</v>
      </c>
      <c r="E843" s="127" t="s">
        <v>421</v>
      </c>
      <c r="F843" s="129">
        <v>700000</v>
      </c>
      <c r="G843" s="130" t="s">
        <v>543</v>
      </c>
    </row>
    <row r="844" spans="1:7" ht="12.75">
      <c r="A844" s="127">
        <v>20000106</v>
      </c>
      <c r="B844" s="127" t="s">
        <v>467</v>
      </c>
      <c r="C844" s="128">
        <v>468</v>
      </c>
      <c r="D844" s="128">
        <v>51</v>
      </c>
      <c r="E844" s="127" t="s">
        <v>421</v>
      </c>
      <c r="F844" s="129">
        <v>3000000</v>
      </c>
      <c r="G844" s="130" t="s">
        <v>543</v>
      </c>
    </row>
    <row r="845" spans="1:7" ht="12.75">
      <c r="A845" s="127">
        <v>20010119</v>
      </c>
      <c r="B845" s="127" t="s">
        <v>141</v>
      </c>
      <c r="C845" s="128">
        <v>374</v>
      </c>
      <c r="D845" s="128">
        <v>51</v>
      </c>
      <c r="E845" s="127" t="s">
        <v>421</v>
      </c>
      <c r="F845" s="129">
        <v>1500000</v>
      </c>
      <c r="G845" s="130" t="s">
        <v>543</v>
      </c>
    </row>
    <row r="846" spans="1:7" ht="12.75">
      <c r="A846" s="127">
        <v>20010221</v>
      </c>
      <c r="B846" s="127" t="s">
        <v>142</v>
      </c>
      <c r="C846" s="128">
        <v>865</v>
      </c>
      <c r="D846" s="128">
        <v>51</v>
      </c>
      <c r="E846" s="127" t="s">
        <v>421</v>
      </c>
      <c r="F846" s="129">
        <v>2000000</v>
      </c>
      <c r="G846" s="130" t="s">
        <v>543</v>
      </c>
    </row>
    <row r="847" spans="1:7" ht="12.75">
      <c r="A847" s="127">
        <v>20030470</v>
      </c>
      <c r="B847" s="127" t="s">
        <v>156</v>
      </c>
      <c r="C847" s="128">
        <v>374</v>
      </c>
      <c r="D847" s="128">
        <v>51</v>
      </c>
      <c r="E847" s="127" t="s">
        <v>421</v>
      </c>
      <c r="F847" s="129">
        <v>500000</v>
      </c>
      <c r="G847" s="130" t="s">
        <v>543</v>
      </c>
    </row>
    <row r="848" spans="1:7" ht="12.75">
      <c r="A848" s="127">
        <v>20100122</v>
      </c>
      <c r="B848" s="127" t="s">
        <v>234</v>
      </c>
      <c r="C848" s="128">
        <v>375</v>
      </c>
      <c r="D848" s="128">
        <v>52</v>
      </c>
      <c r="E848" s="127" t="s">
        <v>426</v>
      </c>
      <c r="F848" s="129">
        <v>714285</v>
      </c>
      <c r="G848" s="130" t="s">
        <v>543</v>
      </c>
    </row>
    <row r="849" spans="1:7" ht="12.75">
      <c r="A849" s="127">
        <v>20060106</v>
      </c>
      <c r="B849" s="127" t="s">
        <v>191</v>
      </c>
      <c r="C849" s="128">
        <v>449</v>
      </c>
      <c r="D849" s="128">
        <v>53</v>
      </c>
      <c r="E849" s="127" t="s">
        <v>441</v>
      </c>
      <c r="F849" s="129">
        <v>6666666</v>
      </c>
      <c r="G849" s="130" t="s">
        <v>543</v>
      </c>
    </row>
    <row r="850" spans="1:7" ht="12.75">
      <c r="A850" s="127">
        <v>20070161</v>
      </c>
      <c r="B850" s="127" t="s">
        <v>211</v>
      </c>
      <c r="C850" s="128">
        <v>946</v>
      </c>
      <c r="D850" s="128">
        <v>53</v>
      </c>
      <c r="E850" s="127" t="s">
        <v>441</v>
      </c>
      <c r="F850" s="129">
        <v>5000000</v>
      </c>
      <c r="G850" s="130" t="s">
        <v>543</v>
      </c>
    </row>
    <row r="851" spans="1:7" ht="12.75">
      <c r="A851" s="127">
        <v>20080080</v>
      </c>
      <c r="B851" s="127" t="s">
        <v>221</v>
      </c>
      <c r="C851" s="128">
        <v>428</v>
      </c>
      <c r="D851" s="128">
        <v>53</v>
      </c>
      <c r="E851" s="127" t="s">
        <v>441</v>
      </c>
      <c r="F851" s="129">
        <v>8000000</v>
      </c>
      <c r="G851" s="130" t="s">
        <v>543</v>
      </c>
    </row>
    <row r="852" spans="1:7" ht="12.75">
      <c r="A852" s="127">
        <v>20140003</v>
      </c>
      <c r="B852" s="127" t="s">
        <v>253</v>
      </c>
      <c r="C852" s="128">
        <v>80</v>
      </c>
      <c r="D852" s="128">
        <v>53</v>
      </c>
      <c r="E852" s="127" t="s">
        <v>441</v>
      </c>
      <c r="F852" s="129">
        <v>2000000</v>
      </c>
      <c r="G852" s="130" t="s">
        <v>543</v>
      </c>
    </row>
    <row r="853" spans="1:7" ht="12.75">
      <c r="A853" s="127">
        <v>20190171</v>
      </c>
      <c r="B853" s="127" t="s">
        <v>378</v>
      </c>
      <c r="C853" s="128">
        <v>80</v>
      </c>
      <c r="D853" s="128">
        <v>53</v>
      </c>
      <c r="E853" s="127" t="s">
        <v>441</v>
      </c>
      <c r="F853" s="129">
        <v>500000</v>
      </c>
      <c r="G853" s="130" t="s">
        <v>543</v>
      </c>
    </row>
    <row r="854" spans="1:7" ht="12.75">
      <c r="A854" s="127">
        <v>20030379</v>
      </c>
      <c r="B854" s="127" t="s">
        <v>154</v>
      </c>
      <c r="C854" s="128">
        <v>1497</v>
      </c>
      <c r="D854" s="128">
        <v>54</v>
      </c>
      <c r="E854" s="127" t="s">
        <v>427</v>
      </c>
      <c r="F854" s="129">
        <v>4000000</v>
      </c>
      <c r="G854" s="130" t="s">
        <v>543</v>
      </c>
    </row>
    <row r="855" spans="1:7" ht="12.75">
      <c r="A855" s="127">
        <v>20060106</v>
      </c>
      <c r="B855" s="127" t="s">
        <v>191</v>
      </c>
      <c r="C855" s="128">
        <v>449</v>
      </c>
      <c r="D855" s="128">
        <v>54</v>
      </c>
      <c r="E855" s="127" t="s">
        <v>427</v>
      </c>
      <c r="F855" s="129">
        <v>6666666.66</v>
      </c>
      <c r="G855" s="130" t="s">
        <v>543</v>
      </c>
    </row>
    <row r="856" spans="1:7" ht="12.75">
      <c r="A856" s="127">
        <v>20070161</v>
      </c>
      <c r="B856" s="127" t="s">
        <v>211</v>
      </c>
      <c r="C856" s="128">
        <v>946</v>
      </c>
      <c r="D856" s="128">
        <v>54</v>
      </c>
      <c r="E856" s="127" t="s">
        <v>427</v>
      </c>
      <c r="F856" s="129">
        <v>5000000</v>
      </c>
      <c r="G856" s="130" t="s">
        <v>543</v>
      </c>
    </row>
    <row r="857" spans="1:7" ht="12.75">
      <c r="A857" s="127">
        <v>20120055</v>
      </c>
      <c r="B857" s="127" t="s">
        <v>245</v>
      </c>
      <c r="C857" s="128">
        <v>415</v>
      </c>
      <c r="D857" s="128">
        <v>54</v>
      </c>
      <c r="E857" s="127" t="s">
        <v>427</v>
      </c>
      <c r="F857" s="129">
        <v>1000000</v>
      </c>
      <c r="G857" s="130" t="s">
        <v>543</v>
      </c>
    </row>
    <row r="858" spans="1:7" ht="12.75">
      <c r="A858" s="127">
        <v>20170115</v>
      </c>
      <c r="B858" s="127" t="s">
        <v>284</v>
      </c>
      <c r="C858" s="128">
        <v>415</v>
      </c>
      <c r="D858" s="128">
        <v>54</v>
      </c>
      <c r="E858" s="127" t="s">
        <v>427</v>
      </c>
      <c r="F858" s="129">
        <v>850000</v>
      </c>
      <c r="G858" s="130" t="s">
        <v>543</v>
      </c>
    </row>
    <row r="859" spans="1:7" ht="12.75">
      <c r="A859" s="127">
        <v>20170116</v>
      </c>
      <c r="B859" s="127" t="s">
        <v>285</v>
      </c>
      <c r="C859" s="128">
        <v>415</v>
      </c>
      <c r="D859" s="128">
        <v>54</v>
      </c>
      <c r="E859" s="127" t="s">
        <v>427</v>
      </c>
      <c r="F859" s="129">
        <v>550000</v>
      </c>
      <c r="G859" s="130" t="s">
        <v>543</v>
      </c>
    </row>
    <row r="860" spans="1:7" ht="12.75">
      <c r="A860" s="127">
        <v>20170117</v>
      </c>
      <c r="B860" s="127" t="s">
        <v>286</v>
      </c>
      <c r="C860" s="128">
        <v>415</v>
      </c>
      <c r="D860" s="128">
        <v>54</v>
      </c>
      <c r="E860" s="127" t="s">
        <v>427</v>
      </c>
      <c r="F860" s="129">
        <v>650000</v>
      </c>
      <c r="G860" s="130" t="s">
        <v>543</v>
      </c>
    </row>
    <row r="861" spans="1:7" ht="12.75">
      <c r="A861" s="127">
        <v>20060106</v>
      </c>
      <c r="B861" s="127" t="s">
        <v>191</v>
      </c>
      <c r="C861" s="128">
        <v>449</v>
      </c>
      <c r="D861" s="128">
        <v>55</v>
      </c>
      <c r="E861" s="127" t="s">
        <v>449</v>
      </c>
      <c r="F861" s="129">
        <v>6666666.66</v>
      </c>
      <c r="G861" s="130" t="s">
        <v>543</v>
      </c>
    </row>
    <row r="862" spans="1:7" ht="12.75">
      <c r="A862" s="127">
        <v>20090038</v>
      </c>
      <c r="B862" s="127" t="s">
        <v>226</v>
      </c>
      <c r="C862" s="128">
        <v>428</v>
      </c>
      <c r="D862" s="128">
        <v>56</v>
      </c>
      <c r="E862" s="127" t="s">
        <v>442</v>
      </c>
      <c r="F862" s="129">
        <v>2000000</v>
      </c>
      <c r="G862" s="130" t="s">
        <v>543</v>
      </c>
    </row>
    <row r="863" spans="1:7" ht="12.75">
      <c r="A863" s="127">
        <v>20010362</v>
      </c>
      <c r="B863" s="127" t="s">
        <v>468</v>
      </c>
      <c r="C863" s="128">
        <v>71</v>
      </c>
      <c r="D863" s="128">
        <v>57</v>
      </c>
      <c r="E863" s="127" t="s">
        <v>459</v>
      </c>
      <c r="F863" s="129">
        <v>1900000</v>
      </c>
      <c r="G863" s="130" t="s">
        <v>543</v>
      </c>
    </row>
    <row r="864" spans="1:7" ht="12.75">
      <c r="A864" s="127">
        <v>20182553</v>
      </c>
      <c r="B864" s="127" t="s">
        <v>508</v>
      </c>
      <c r="C864" s="128">
        <v>1686</v>
      </c>
      <c r="D864" s="128">
        <v>58</v>
      </c>
      <c r="E864" s="127" t="s">
        <v>519</v>
      </c>
      <c r="F864" s="129">
        <v>1000000</v>
      </c>
      <c r="G864" s="130" t="s">
        <v>543</v>
      </c>
    </row>
    <row r="865" spans="1:7" ht="12.75">
      <c r="A865" s="127">
        <v>19940233</v>
      </c>
      <c r="B865" s="127" t="s">
        <v>108</v>
      </c>
      <c r="C865" s="128">
        <v>428</v>
      </c>
      <c r="D865" s="128">
        <v>60</v>
      </c>
      <c r="E865" s="127" t="s">
        <v>404</v>
      </c>
      <c r="F865" s="129">
        <v>1000000</v>
      </c>
      <c r="G865" s="130" t="s">
        <v>543</v>
      </c>
    </row>
    <row r="866" spans="1:7" ht="12.75">
      <c r="A866" s="127">
        <v>19960190</v>
      </c>
      <c r="B866" s="127" t="s">
        <v>113</v>
      </c>
      <c r="C866" s="128">
        <v>374</v>
      </c>
      <c r="D866" s="128">
        <v>60</v>
      </c>
      <c r="E866" s="127" t="s">
        <v>404</v>
      </c>
      <c r="F866" s="129">
        <v>500000</v>
      </c>
      <c r="G866" s="130" t="s">
        <v>543</v>
      </c>
    </row>
    <row r="867" spans="1:7" ht="12.75">
      <c r="A867" s="127">
        <v>19960193</v>
      </c>
      <c r="B867" s="127" t="s">
        <v>114</v>
      </c>
      <c r="C867" s="128">
        <v>374</v>
      </c>
      <c r="D867" s="128">
        <v>60</v>
      </c>
      <c r="E867" s="127" t="s">
        <v>404</v>
      </c>
      <c r="F867" s="129">
        <v>2000000</v>
      </c>
      <c r="G867" s="130" t="s">
        <v>543</v>
      </c>
    </row>
    <row r="868" spans="1:7" ht="12.75">
      <c r="A868" s="127">
        <v>19980319</v>
      </c>
      <c r="B868" s="127" t="s">
        <v>125</v>
      </c>
      <c r="C868" s="128">
        <v>426</v>
      </c>
      <c r="D868" s="128">
        <v>60</v>
      </c>
      <c r="E868" s="127" t="s">
        <v>404</v>
      </c>
      <c r="F868" s="129">
        <v>4000000</v>
      </c>
      <c r="G868" s="130" t="s">
        <v>543</v>
      </c>
    </row>
    <row r="869" spans="1:7" ht="12.75">
      <c r="A869" s="127">
        <v>20042993</v>
      </c>
      <c r="B869" s="127" t="s">
        <v>170</v>
      </c>
      <c r="C869" s="128">
        <v>374</v>
      </c>
      <c r="D869" s="128">
        <v>60</v>
      </c>
      <c r="E869" s="127" t="s">
        <v>404</v>
      </c>
      <c r="F869" s="129">
        <v>500000</v>
      </c>
      <c r="G869" s="130" t="s">
        <v>543</v>
      </c>
    </row>
    <row r="870" spans="1:7" ht="12.75">
      <c r="A870" s="127">
        <v>20070143</v>
      </c>
      <c r="B870" s="127" t="s">
        <v>205</v>
      </c>
      <c r="C870" s="128">
        <v>447</v>
      </c>
      <c r="D870" s="128">
        <v>60</v>
      </c>
      <c r="E870" s="127" t="s">
        <v>404</v>
      </c>
      <c r="F870" s="129">
        <v>500000</v>
      </c>
      <c r="G870" s="130" t="s">
        <v>543</v>
      </c>
    </row>
    <row r="871" spans="1:7" ht="12.75">
      <c r="A871" s="127">
        <v>20100122</v>
      </c>
      <c r="B871" s="127" t="s">
        <v>234</v>
      </c>
      <c r="C871" s="128">
        <v>375</v>
      </c>
      <c r="D871" s="128">
        <v>60</v>
      </c>
      <c r="E871" s="127" t="s">
        <v>404</v>
      </c>
      <c r="F871" s="129">
        <v>714295</v>
      </c>
      <c r="G871" s="130" t="s">
        <v>543</v>
      </c>
    </row>
    <row r="872" spans="1:7" ht="12.75">
      <c r="A872" s="127">
        <v>20162188</v>
      </c>
      <c r="B872" s="127" t="s">
        <v>261</v>
      </c>
      <c r="C872" s="128">
        <v>1099</v>
      </c>
      <c r="D872" s="128">
        <v>60</v>
      </c>
      <c r="E872" s="127" t="s">
        <v>404</v>
      </c>
      <c r="F872" s="129">
        <v>2000000</v>
      </c>
      <c r="G872" s="130" t="s">
        <v>543</v>
      </c>
    </row>
    <row r="873" spans="1:7" ht="12.75">
      <c r="A873" s="127">
        <v>20190151</v>
      </c>
      <c r="B873" s="127" t="s">
        <v>363</v>
      </c>
      <c r="C873" s="128">
        <v>45</v>
      </c>
      <c r="D873" s="128">
        <v>60</v>
      </c>
      <c r="E873" s="127" t="s">
        <v>404</v>
      </c>
      <c r="F873" s="129">
        <v>2000000</v>
      </c>
      <c r="G873" s="130" t="s">
        <v>543</v>
      </c>
    </row>
    <row r="874" spans="1:7" ht="12.75">
      <c r="A874" s="127">
        <v>20190153</v>
      </c>
      <c r="B874" s="127" t="s">
        <v>364</v>
      </c>
      <c r="C874" s="128">
        <v>73</v>
      </c>
      <c r="D874" s="128">
        <v>60</v>
      </c>
      <c r="E874" s="127" t="s">
        <v>404</v>
      </c>
      <c r="F874" s="129">
        <v>600000</v>
      </c>
      <c r="G874" s="130" t="s">
        <v>543</v>
      </c>
    </row>
    <row r="875" spans="1:7" ht="12.75">
      <c r="A875" s="127">
        <v>20042993</v>
      </c>
      <c r="B875" s="127" t="s">
        <v>170</v>
      </c>
      <c r="C875" s="128">
        <v>374</v>
      </c>
      <c r="D875" s="128">
        <v>99</v>
      </c>
      <c r="E875" s="127" t="s">
        <v>518</v>
      </c>
      <c r="F875" s="129">
        <v>500000</v>
      </c>
      <c r="G875" s="130" t="s">
        <v>543</v>
      </c>
    </row>
    <row r="876" spans="1:7" ht="12.75">
      <c r="A876" s="127">
        <v>19930254</v>
      </c>
      <c r="B876" s="127" t="s">
        <v>99</v>
      </c>
      <c r="C876" s="128">
        <v>374</v>
      </c>
      <c r="D876" s="128">
        <v>990</v>
      </c>
      <c r="E876" s="127" t="s">
        <v>400</v>
      </c>
      <c r="F876" s="129">
        <v>1500000</v>
      </c>
      <c r="G876" s="130" t="s">
        <v>543</v>
      </c>
    </row>
    <row r="877" spans="1:7" ht="12.75">
      <c r="A877" s="127">
        <v>19930264</v>
      </c>
      <c r="B877" s="127" t="s">
        <v>102</v>
      </c>
      <c r="C877" s="128">
        <v>374</v>
      </c>
      <c r="D877" s="128">
        <v>990</v>
      </c>
      <c r="E877" s="127" t="s">
        <v>400</v>
      </c>
      <c r="F877" s="129">
        <v>27826090</v>
      </c>
      <c r="G877" s="130" t="s">
        <v>543</v>
      </c>
    </row>
    <row r="878" spans="1:7" ht="12.75">
      <c r="A878" s="127">
        <v>19930283</v>
      </c>
      <c r="B878" s="127" t="s">
        <v>103</v>
      </c>
      <c r="C878" s="128">
        <v>380</v>
      </c>
      <c r="D878" s="128">
        <v>990</v>
      </c>
      <c r="E878" s="127" t="s">
        <v>400</v>
      </c>
      <c r="F878" s="129">
        <v>27849000</v>
      </c>
      <c r="G878" s="130" t="s">
        <v>543</v>
      </c>
    </row>
    <row r="879" spans="1:7" ht="12.75">
      <c r="A879" s="127">
        <v>19970070</v>
      </c>
      <c r="B879" s="127" t="s">
        <v>119</v>
      </c>
      <c r="C879" s="128">
        <v>374</v>
      </c>
      <c r="D879" s="128">
        <v>990</v>
      </c>
      <c r="E879" s="127" t="s">
        <v>400</v>
      </c>
      <c r="F879" s="129">
        <v>750000</v>
      </c>
      <c r="G879" s="130" t="s">
        <v>543</v>
      </c>
    </row>
    <row r="880" spans="1:7" ht="12.75">
      <c r="A880" s="127">
        <v>20042988</v>
      </c>
      <c r="B880" s="127" t="s">
        <v>168</v>
      </c>
      <c r="C880" s="128">
        <v>374</v>
      </c>
      <c r="D880" s="128">
        <v>990</v>
      </c>
      <c r="E880" s="127" t="s">
        <v>400</v>
      </c>
      <c r="F880" s="129">
        <v>7000000</v>
      </c>
      <c r="G880" s="130" t="s">
        <v>543</v>
      </c>
    </row>
    <row r="881" spans="1:7" ht="12.75">
      <c r="A881" s="127">
        <v>20050187</v>
      </c>
      <c r="B881" s="127" t="s">
        <v>179</v>
      </c>
      <c r="C881" s="128">
        <v>374</v>
      </c>
      <c r="D881" s="128">
        <v>990</v>
      </c>
      <c r="E881" s="127" t="s">
        <v>400</v>
      </c>
      <c r="F881" s="129">
        <v>10000000</v>
      </c>
      <c r="G881" s="130" t="s">
        <v>543</v>
      </c>
    </row>
    <row r="882" spans="1:7" ht="12.75">
      <c r="A882" s="127">
        <v>20050189</v>
      </c>
      <c r="B882" s="127" t="s">
        <v>180</v>
      </c>
      <c r="C882" s="128">
        <v>374</v>
      </c>
      <c r="D882" s="128">
        <v>990</v>
      </c>
      <c r="E882" s="127" t="s">
        <v>400</v>
      </c>
      <c r="F882" s="129">
        <v>500000</v>
      </c>
      <c r="G882" s="130" t="s">
        <v>543</v>
      </c>
    </row>
    <row r="883" spans="1:7" ht="12.75">
      <c r="A883" s="127">
        <v>20060217</v>
      </c>
      <c r="B883" s="127" t="s">
        <v>198</v>
      </c>
      <c r="C883" s="128">
        <v>374</v>
      </c>
      <c r="D883" s="128">
        <v>990</v>
      </c>
      <c r="E883" s="127" t="s">
        <v>400</v>
      </c>
      <c r="F883" s="129">
        <v>3500000</v>
      </c>
      <c r="G883" s="130" t="s">
        <v>543</v>
      </c>
    </row>
    <row r="884" spans="1:7" ht="12.75">
      <c r="A884" s="127">
        <v>20070209</v>
      </c>
      <c r="B884" s="127" t="s">
        <v>214</v>
      </c>
      <c r="C884" s="128">
        <v>374</v>
      </c>
      <c r="D884" s="128">
        <v>990</v>
      </c>
      <c r="E884" s="127" t="s">
        <v>400</v>
      </c>
      <c r="F884" s="129">
        <v>1750000</v>
      </c>
      <c r="G884" s="130" t="s">
        <v>543</v>
      </c>
    </row>
    <row r="885" spans="1:7" ht="12.75">
      <c r="A885" s="127">
        <v>19930320</v>
      </c>
      <c r="B885" s="127" t="s">
        <v>463</v>
      </c>
      <c r="C885" s="128">
        <v>504</v>
      </c>
      <c r="D885" s="128">
        <v>991</v>
      </c>
      <c r="E885" s="127" t="s">
        <v>406</v>
      </c>
      <c r="F885" s="129">
        <v>5000000</v>
      </c>
      <c r="G885" s="130" t="s">
        <v>543</v>
      </c>
    </row>
    <row r="886" spans="1:7" ht="12.75">
      <c r="A886" s="127">
        <v>19960156</v>
      </c>
      <c r="B886" s="127" t="s">
        <v>112</v>
      </c>
      <c r="C886" s="128">
        <v>486</v>
      </c>
      <c r="D886" s="128">
        <v>991</v>
      </c>
      <c r="E886" s="127" t="s">
        <v>406</v>
      </c>
      <c r="F886" s="129">
        <v>500000</v>
      </c>
      <c r="G886" s="130" t="s">
        <v>543</v>
      </c>
    </row>
    <row r="887" spans="1:7" ht="12.75">
      <c r="A887" s="127">
        <v>19990184</v>
      </c>
      <c r="B887" s="127" t="s">
        <v>466</v>
      </c>
      <c r="C887" s="128">
        <v>504</v>
      </c>
      <c r="D887" s="128">
        <v>991</v>
      </c>
      <c r="E887" s="127" t="s">
        <v>406</v>
      </c>
      <c r="F887" s="129">
        <v>3000000</v>
      </c>
      <c r="G887" s="130" t="s">
        <v>543</v>
      </c>
    </row>
    <row r="888" spans="1:7" ht="12.75">
      <c r="A888" s="127">
        <v>19990185</v>
      </c>
      <c r="B888" s="127" t="s">
        <v>131</v>
      </c>
      <c r="C888" s="128">
        <v>504</v>
      </c>
      <c r="D888" s="128">
        <v>991</v>
      </c>
      <c r="E888" s="127" t="s">
        <v>406</v>
      </c>
      <c r="F888" s="129">
        <v>8000000</v>
      </c>
      <c r="G888" s="130" t="s">
        <v>543</v>
      </c>
    </row>
    <row r="889" spans="1:7" ht="12.75">
      <c r="A889" s="127">
        <v>20000037</v>
      </c>
      <c r="B889" s="127" t="s">
        <v>132</v>
      </c>
      <c r="C889" s="128">
        <v>485</v>
      </c>
      <c r="D889" s="128">
        <v>991</v>
      </c>
      <c r="E889" s="127" t="s">
        <v>406</v>
      </c>
      <c r="F889" s="129">
        <v>1000000</v>
      </c>
      <c r="G889" s="130" t="s">
        <v>543</v>
      </c>
    </row>
    <row r="890" spans="1:7" ht="12.75">
      <c r="A890" s="127">
        <v>20000051</v>
      </c>
      <c r="B890" s="127" t="s">
        <v>133</v>
      </c>
      <c r="C890" s="128">
        <v>504</v>
      </c>
      <c r="D890" s="128">
        <v>991</v>
      </c>
      <c r="E890" s="127" t="s">
        <v>406</v>
      </c>
      <c r="F890" s="129">
        <v>5000000</v>
      </c>
      <c r="G890" s="130" t="s">
        <v>543</v>
      </c>
    </row>
    <row r="891" spans="1:7" ht="12.75">
      <c r="A891" s="127">
        <v>20010307</v>
      </c>
      <c r="B891" s="127" t="s">
        <v>143</v>
      </c>
      <c r="C891" s="128">
        <v>951</v>
      </c>
      <c r="D891" s="128">
        <v>991</v>
      </c>
      <c r="E891" s="127" t="s">
        <v>406</v>
      </c>
      <c r="F891" s="129">
        <v>500000</v>
      </c>
      <c r="G891" s="130" t="s">
        <v>543</v>
      </c>
    </row>
    <row r="892" spans="1:7" ht="12.75">
      <c r="A892" s="127">
        <v>20030295</v>
      </c>
      <c r="B892" s="127" t="s">
        <v>471</v>
      </c>
      <c r="C892" s="128">
        <v>504</v>
      </c>
      <c r="D892" s="128">
        <v>991</v>
      </c>
      <c r="E892" s="127" t="s">
        <v>406</v>
      </c>
      <c r="F892" s="129">
        <v>5000000</v>
      </c>
      <c r="G892" s="130" t="s">
        <v>543</v>
      </c>
    </row>
    <row r="893" spans="1:7" ht="12.75">
      <c r="A893" s="127">
        <v>20030511</v>
      </c>
      <c r="B893" s="127" t="s">
        <v>473</v>
      </c>
      <c r="C893" s="128">
        <v>504</v>
      </c>
      <c r="D893" s="128">
        <v>991</v>
      </c>
      <c r="E893" s="127" t="s">
        <v>406</v>
      </c>
      <c r="F893" s="129">
        <v>5000000</v>
      </c>
      <c r="G893" s="130" t="s">
        <v>543</v>
      </c>
    </row>
    <row r="894" spans="1:7" ht="12.75">
      <c r="A894" s="127">
        <v>20030512</v>
      </c>
      <c r="B894" s="127" t="s">
        <v>520</v>
      </c>
      <c r="C894" s="128">
        <v>504</v>
      </c>
      <c r="D894" s="128">
        <v>991</v>
      </c>
      <c r="E894" s="127" t="s">
        <v>406</v>
      </c>
      <c r="F894" s="129">
        <v>1000000</v>
      </c>
      <c r="G894" s="130" t="s">
        <v>543</v>
      </c>
    </row>
    <row r="895" spans="1:7" ht="12.75">
      <c r="A895" s="127">
        <v>20030630</v>
      </c>
      <c r="B895" s="127" t="s">
        <v>161</v>
      </c>
      <c r="C895" s="128">
        <v>474</v>
      </c>
      <c r="D895" s="128">
        <v>991</v>
      </c>
      <c r="E895" s="127" t="s">
        <v>406</v>
      </c>
      <c r="F895" s="129">
        <v>80000000</v>
      </c>
      <c r="G895" s="130" t="s">
        <v>543</v>
      </c>
    </row>
    <row r="896" spans="1:7" ht="12.75">
      <c r="A896" s="127">
        <v>20042883</v>
      </c>
      <c r="B896" s="127" t="s">
        <v>165</v>
      </c>
      <c r="C896" s="128">
        <v>479</v>
      </c>
      <c r="D896" s="128">
        <v>991</v>
      </c>
      <c r="E896" s="127" t="s">
        <v>406</v>
      </c>
      <c r="F896" s="129">
        <v>3000000</v>
      </c>
      <c r="G896" s="130" t="s">
        <v>543</v>
      </c>
    </row>
    <row r="897" spans="1:7" ht="12.75">
      <c r="A897" s="127">
        <v>20042889</v>
      </c>
      <c r="B897" s="127" t="s">
        <v>166</v>
      </c>
      <c r="C897" s="128">
        <v>506</v>
      </c>
      <c r="D897" s="128">
        <v>991</v>
      </c>
      <c r="E897" s="127" t="s">
        <v>406</v>
      </c>
      <c r="F897" s="129">
        <v>4000000</v>
      </c>
      <c r="G897" s="130" t="s">
        <v>543</v>
      </c>
    </row>
    <row r="898" spans="1:7" ht="12.75">
      <c r="A898" s="127">
        <v>20050106</v>
      </c>
      <c r="B898" s="127" t="s">
        <v>177</v>
      </c>
      <c r="C898" s="128">
        <v>501</v>
      </c>
      <c r="D898" s="128">
        <v>991</v>
      </c>
      <c r="E898" s="127" t="s">
        <v>406</v>
      </c>
      <c r="F898" s="129">
        <v>1000000</v>
      </c>
      <c r="G898" s="130" t="s">
        <v>543</v>
      </c>
    </row>
    <row r="899" spans="1:7" ht="12.75">
      <c r="A899" s="127">
        <v>20060080</v>
      </c>
      <c r="B899" s="127" t="s">
        <v>189</v>
      </c>
      <c r="C899" s="128">
        <v>483</v>
      </c>
      <c r="D899" s="128">
        <v>991</v>
      </c>
      <c r="E899" s="127" t="s">
        <v>406</v>
      </c>
      <c r="F899" s="129">
        <v>85000000</v>
      </c>
      <c r="G899" s="130" t="s">
        <v>543</v>
      </c>
    </row>
    <row r="900" spans="1:7" ht="12.75">
      <c r="A900" s="127">
        <v>20060081</v>
      </c>
      <c r="B900" s="127" t="s">
        <v>521</v>
      </c>
      <c r="C900" s="128">
        <v>946</v>
      </c>
      <c r="D900" s="128">
        <v>991</v>
      </c>
      <c r="E900" s="127" t="s">
        <v>406</v>
      </c>
      <c r="F900" s="129">
        <v>1000000</v>
      </c>
      <c r="G900" s="130" t="s">
        <v>543</v>
      </c>
    </row>
    <row r="901" spans="1:7" ht="12.75">
      <c r="A901" s="127">
        <v>20060082</v>
      </c>
      <c r="B901" s="127" t="s">
        <v>475</v>
      </c>
      <c r="C901" s="128">
        <v>948</v>
      </c>
      <c r="D901" s="128">
        <v>991</v>
      </c>
      <c r="E901" s="127" t="s">
        <v>406</v>
      </c>
      <c r="F901" s="129">
        <v>100000</v>
      </c>
      <c r="G901" s="130" t="s">
        <v>543</v>
      </c>
    </row>
    <row r="902" spans="1:7" ht="12.75">
      <c r="A902" s="127">
        <v>20060083</v>
      </c>
      <c r="B902" s="127" t="s">
        <v>522</v>
      </c>
      <c r="C902" s="128">
        <v>504</v>
      </c>
      <c r="D902" s="128">
        <v>991</v>
      </c>
      <c r="E902" s="127" t="s">
        <v>406</v>
      </c>
      <c r="F902" s="129">
        <v>1000000</v>
      </c>
      <c r="G902" s="130" t="s">
        <v>543</v>
      </c>
    </row>
    <row r="903" spans="1:7" ht="12.75">
      <c r="A903" s="127">
        <v>20070152</v>
      </c>
      <c r="B903" s="127" t="s">
        <v>478</v>
      </c>
      <c r="C903" s="128">
        <v>491</v>
      </c>
      <c r="D903" s="128">
        <v>991</v>
      </c>
      <c r="E903" s="127" t="s">
        <v>406</v>
      </c>
      <c r="F903" s="129">
        <v>4000000</v>
      </c>
      <c r="G903" s="130" t="s">
        <v>543</v>
      </c>
    </row>
    <row r="904" spans="1:7" ht="12.75">
      <c r="A904" s="127">
        <v>20070157</v>
      </c>
      <c r="B904" s="127" t="s">
        <v>210</v>
      </c>
      <c r="C904" s="128">
        <v>621</v>
      </c>
      <c r="D904" s="128">
        <v>991</v>
      </c>
      <c r="E904" s="127" t="s">
        <v>406</v>
      </c>
      <c r="F904" s="129">
        <v>5000000</v>
      </c>
      <c r="G904" s="130" t="s">
        <v>543</v>
      </c>
    </row>
    <row r="905" spans="1:7" ht="12.75">
      <c r="A905" s="127">
        <v>20080048</v>
      </c>
      <c r="B905" s="127" t="s">
        <v>217</v>
      </c>
      <c r="C905" s="128">
        <v>1577</v>
      </c>
      <c r="D905" s="128">
        <v>991</v>
      </c>
      <c r="E905" s="127" t="s">
        <v>406</v>
      </c>
      <c r="F905" s="129">
        <v>1000000</v>
      </c>
      <c r="G905" s="130" t="s">
        <v>543</v>
      </c>
    </row>
    <row r="906" spans="1:7" ht="12.75">
      <c r="A906" s="127">
        <v>20080087</v>
      </c>
      <c r="B906" s="127" t="s">
        <v>480</v>
      </c>
      <c r="C906" s="128">
        <v>477</v>
      </c>
      <c r="D906" s="128">
        <v>991</v>
      </c>
      <c r="E906" s="127" t="s">
        <v>406</v>
      </c>
      <c r="F906" s="129">
        <v>1000000</v>
      </c>
      <c r="G906" s="130" t="s">
        <v>543</v>
      </c>
    </row>
    <row r="907" spans="1:7" ht="12.75">
      <c r="A907" s="127">
        <v>20080088</v>
      </c>
      <c r="B907" s="127" t="s">
        <v>223</v>
      </c>
      <c r="C907" s="128">
        <v>477</v>
      </c>
      <c r="D907" s="128">
        <v>991</v>
      </c>
      <c r="E907" s="127" t="s">
        <v>406</v>
      </c>
      <c r="F907" s="129">
        <v>2000000</v>
      </c>
      <c r="G907" s="130" t="s">
        <v>543</v>
      </c>
    </row>
    <row r="908" spans="1:7" ht="12.75">
      <c r="A908" s="127">
        <v>20080093</v>
      </c>
      <c r="B908" s="127" t="s">
        <v>224</v>
      </c>
      <c r="C908" s="128">
        <v>474</v>
      </c>
      <c r="D908" s="128">
        <v>991</v>
      </c>
      <c r="E908" s="127" t="s">
        <v>406</v>
      </c>
      <c r="F908" s="129">
        <v>6000000</v>
      </c>
      <c r="G908" s="130" t="s">
        <v>543</v>
      </c>
    </row>
    <row r="909" spans="1:7" ht="12.75">
      <c r="A909" s="127">
        <v>20080094</v>
      </c>
      <c r="B909" s="127" t="s">
        <v>481</v>
      </c>
      <c r="C909" s="128">
        <v>477</v>
      </c>
      <c r="D909" s="128">
        <v>991</v>
      </c>
      <c r="E909" s="127" t="s">
        <v>406</v>
      </c>
      <c r="F909" s="129">
        <v>2000000</v>
      </c>
      <c r="G909" s="130" t="s">
        <v>543</v>
      </c>
    </row>
    <row r="910" spans="1:7" ht="12.75">
      <c r="A910" s="127">
        <v>20100034</v>
      </c>
      <c r="B910" s="127" t="s">
        <v>523</v>
      </c>
      <c r="C910" s="128">
        <v>504</v>
      </c>
      <c r="D910" s="128">
        <v>991</v>
      </c>
      <c r="E910" s="127" t="s">
        <v>406</v>
      </c>
      <c r="F910" s="129">
        <v>1000000</v>
      </c>
      <c r="G910" s="130" t="s">
        <v>543</v>
      </c>
    </row>
    <row r="911" spans="1:7" ht="12.75">
      <c r="A911" s="127">
        <v>20162356</v>
      </c>
      <c r="B911" s="127" t="s">
        <v>265</v>
      </c>
      <c r="C911" s="128">
        <v>506</v>
      </c>
      <c r="D911" s="128">
        <v>991</v>
      </c>
      <c r="E911" s="127" t="s">
        <v>406</v>
      </c>
      <c r="F911" s="129">
        <v>4500000</v>
      </c>
      <c r="G911" s="130" t="s">
        <v>543</v>
      </c>
    </row>
    <row r="912" spans="1:7" ht="12.75">
      <c r="A912" s="127">
        <v>20182414</v>
      </c>
      <c r="B912" s="127" t="s">
        <v>315</v>
      </c>
      <c r="C912" s="128">
        <v>946</v>
      </c>
      <c r="D912" s="128">
        <v>991</v>
      </c>
      <c r="E912" s="127" t="s">
        <v>406</v>
      </c>
      <c r="F912" s="129">
        <v>3000000</v>
      </c>
      <c r="G912" s="130" t="s">
        <v>543</v>
      </c>
    </row>
    <row r="913" spans="1:7" ht="12.75">
      <c r="A913" s="127">
        <v>20182415</v>
      </c>
      <c r="B913" s="127" t="s">
        <v>316</v>
      </c>
      <c r="C913" s="128">
        <v>485</v>
      </c>
      <c r="D913" s="128">
        <v>991</v>
      </c>
      <c r="E913" s="127" t="s">
        <v>406</v>
      </c>
      <c r="F913" s="129">
        <v>5000000</v>
      </c>
      <c r="G913" s="130" t="s">
        <v>543</v>
      </c>
    </row>
    <row r="914" spans="1:7" ht="12.75">
      <c r="A914" s="127">
        <v>20190159</v>
      </c>
      <c r="B914" s="127" t="s">
        <v>369</v>
      </c>
      <c r="C914" s="128">
        <v>487</v>
      </c>
      <c r="D914" s="128">
        <v>991</v>
      </c>
      <c r="E914" s="127" t="s">
        <v>406</v>
      </c>
      <c r="F914" s="129">
        <v>13000000</v>
      </c>
      <c r="G914" s="130" t="s">
        <v>543</v>
      </c>
    </row>
    <row r="915" spans="1:7" ht="12.75">
      <c r="A915" s="127">
        <v>19930112</v>
      </c>
      <c r="B915" s="127" t="s">
        <v>462</v>
      </c>
      <c r="C915" s="128">
        <v>447</v>
      </c>
      <c r="D915" s="128">
        <v>992</v>
      </c>
      <c r="E915" s="127" t="s">
        <v>402</v>
      </c>
      <c r="F915" s="129">
        <v>15000000</v>
      </c>
      <c r="G915" s="130" t="s">
        <v>543</v>
      </c>
    </row>
    <row r="916" spans="1:7" ht="12.75">
      <c r="A916" s="127">
        <v>19940098</v>
      </c>
      <c r="B916" s="127" t="s">
        <v>104</v>
      </c>
      <c r="C916" s="128">
        <v>447</v>
      </c>
      <c r="D916" s="128">
        <v>992</v>
      </c>
      <c r="E916" s="127" t="s">
        <v>402</v>
      </c>
      <c r="F916" s="129">
        <v>15000000</v>
      </c>
      <c r="G916" s="130" t="s">
        <v>543</v>
      </c>
    </row>
    <row r="917" spans="1:7" ht="12.75">
      <c r="A917" s="127">
        <v>19980348</v>
      </c>
      <c r="B917" s="127" t="s">
        <v>465</v>
      </c>
      <c r="C917" s="128">
        <v>447</v>
      </c>
      <c r="D917" s="128">
        <v>992</v>
      </c>
      <c r="E917" s="127" t="s">
        <v>402</v>
      </c>
      <c r="F917" s="129">
        <v>500000</v>
      </c>
      <c r="G917" s="130" t="s">
        <v>543</v>
      </c>
    </row>
    <row r="918" spans="1:7" ht="12.75">
      <c r="A918" s="127">
        <v>19990130</v>
      </c>
      <c r="B918" s="127" t="s">
        <v>129</v>
      </c>
      <c r="C918" s="128">
        <v>449</v>
      </c>
      <c r="D918" s="128">
        <v>992</v>
      </c>
      <c r="E918" s="127" t="s">
        <v>402</v>
      </c>
      <c r="F918" s="129">
        <v>2000000</v>
      </c>
      <c r="G918" s="130" t="s">
        <v>543</v>
      </c>
    </row>
    <row r="919" spans="1:7" ht="12.75">
      <c r="A919" s="127">
        <v>20030030</v>
      </c>
      <c r="B919" s="127" t="s">
        <v>470</v>
      </c>
      <c r="C919" s="128">
        <v>447</v>
      </c>
      <c r="D919" s="128">
        <v>992</v>
      </c>
      <c r="E919" s="127" t="s">
        <v>402</v>
      </c>
      <c r="F919" s="129">
        <v>500000</v>
      </c>
      <c r="G919" s="130" t="s">
        <v>543</v>
      </c>
    </row>
    <row r="920" spans="1:7" ht="12.75">
      <c r="A920" s="127">
        <v>20030167</v>
      </c>
      <c r="B920" s="127" t="s">
        <v>150</v>
      </c>
      <c r="C920" s="128">
        <v>1494</v>
      </c>
      <c r="D920" s="128">
        <v>992</v>
      </c>
      <c r="E920" s="127" t="s">
        <v>402</v>
      </c>
      <c r="F920" s="129">
        <v>1000000</v>
      </c>
      <c r="G920" s="130" t="s">
        <v>543</v>
      </c>
    </row>
    <row r="921" spans="1:7" ht="12.75">
      <c r="A921" s="127">
        <v>20030182</v>
      </c>
      <c r="B921" s="127" t="s">
        <v>152</v>
      </c>
      <c r="C921" s="128">
        <v>741</v>
      </c>
      <c r="D921" s="128">
        <v>992</v>
      </c>
      <c r="E921" s="127" t="s">
        <v>402</v>
      </c>
      <c r="F921" s="129">
        <v>500000</v>
      </c>
      <c r="G921" s="130" t="s">
        <v>543</v>
      </c>
    </row>
    <row r="922" spans="1:7" ht="12.75">
      <c r="A922" s="127">
        <v>20030405</v>
      </c>
      <c r="B922" s="127" t="s">
        <v>472</v>
      </c>
      <c r="C922" s="128">
        <v>447</v>
      </c>
      <c r="D922" s="128">
        <v>992</v>
      </c>
      <c r="E922" s="127" t="s">
        <v>402</v>
      </c>
      <c r="F922" s="129">
        <v>500000</v>
      </c>
      <c r="G922" s="130" t="s">
        <v>543</v>
      </c>
    </row>
    <row r="923" spans="1:7" ht="12.75">
      <c r="A923" s="127">
        <v>20030407</v>
      </c>
      <c r="B923" s="127" t="s">
        <v>155</v>
      </c>
      <c r="C923" s="128">
        <v>447</v>
      </c>
      <c r="D923" s="128">
        <v>992</v>
      </c>
      <c r="E923" s="127" t="s">
        <v>402</v>
      </c>
      <c r="F923" s="129">
        <v>500000</v>
      </c>
      <c r="G923" s="130" t="s">
        <v>543</v>
      </c>
    </row>
    <row r="924" spans="1:7" ht="12.75">
      <c r="A924" s="127">
        <v>20030672</v>
      </c>
      <c r="B924" s="127" t="s">
        <v>163</v>
      </c>
      <c r="C924" s="128">
        <v>447</v>
      </c>
      <c r="D924" s="128">
        <v>992</v>
      </c>
      <c r="E924" s="127" t="s">
        <v>402</v>
      </c>
      <c r="F924" s="129">
        <v>1000000</v>
      </c>
      <c r="G924" s="130" t="s">
        <v>543</v>
      </c>
    </row>
    <row r="925" spans="1:7" ht="12.75">
      <c r="A925" s="127">
        <v>20050064</v>
      </c>
      <c r="B925" s="127" t="s">
        <v>174</v>
      </c>
      <c r="C925" s="128">
        <v>447</v>
      </c>
      <c r="D925" s="128">
        <v>992</v>
      </c>
      <c r="E925" s="127" t="s">
        <v>402</v>
      </c>
      <c r="F925" s="129">
        <v>500000</v>
      </c>
      <c r="G925" s="130" t="s">
        <v>543</v>
      </c>
    </row>
    <row r="926" spans="1:7" ht="12.75">
      <c r="A926" s="127">
        <v>20050105</v>
      </c>
      <c r="B926" s="127" t="s">
        <v>176</v>
      </c>
      <c r="C926" s="128">
        <v>447</v>
      </c>
      <c r="D926" s="128">
        <v>992</v>
      </c>
      <c r="E926" s="127" t="s">
        <v>402</v>
      </c>
      <c r="F926" s="129">
        <v>1000000</v>
      </c>
      <c r="G926" s="130" t="s">
        <v>543</v>
      </c>
    </row>
    <row r="927" spans="1:7" ht="12.75">
      <c r="A927" s="127">
        <v>20050248</v>
      </c>
      <c r="B927" s="127" t="s">
        <v>183</v>
      </c>
      <c r="C927" s="128">
        <v>453</v>
      </c>
      <c r="D927" s="128">
        <v>992</v>
      </c>
      <c r="E927" s="127" t="s">
        <v>402</v>
      </c>
      <c r="F927" s="129">
        <v>10000000</v>
      </c>
      <c r="G927" s="130" t="s">
        <v>543</v>
      </c>
    </row>
    <row r="928" spans="1:7" ht="12.75">
      <c r="A928" s="127">
        <v>20060075</v>
      </c>
      <c r="B928" s="127" t="s">
        <v>188</v>
      </c>
      <c r="C928" s="128">
        <v>458</v>
      </c>
      <c r="D928" s="128">
        <v>992</v>
      </c>
      <c r="E928" s="127" t="s">
        <v>402</v>
      </c>
      <c r="F928" s="129">
        <v>33000000</v>
      </c>
      <c r="G928" s="130" t="s">
        <v>543</v>
      </c>
    </row>
    <row r="929" spans="1:7" ht="12.75">
      <c r="A929" s="127">
        <v>20060178</v>
      </c>
      <c r="B929" s="127" t="s">
        <v>197</v>
      </c>
      <c r="C929" s="128">
        <v>447</v>
      </c>
      <c r="D929" s="128">
        <v>992</v>
      </c>
      <c r="E929" s="127" t="s">
        <v>402</v>
      </c>
      <c r="F929" s="129">
        <v>10000000</v>
      </c>
      <c r="G929" s="130" t="s">
        <v>543</v>
      </c>
    </row>
    <row r="930" spans="1:7" ht="12.75">
      <c r="A930" s="127">
        <v>20070153</v>
      </c>
      <c r="B930" s="127" t="s">
        <v>208</v>
      </c>
      <c r="C930" s="128">
        <v>460</v>
      </c>
      <c r="D930" s="128">
        <v>992</v>
      </c>
      <c r="E930" s="127" t="s">
        <v>402</v>
      </c>
      <c r="F930" s="129">
        <v>500000</v>
      </c>
      <c r="G930" s="130" t="s">
        <v>543</v>
      </c>
    </row>
    <row r="931" spans="1:7" ht="12.75">
      <c r="A931" s="127">
        <v>20070156</v>
      </c>
      <c r="B931" s="127" t="s">
        <v>209</v>
      </c>
      <c r="C931" s="128">
        <v>457</v>
      </c>
      <c r="D931" s="128">
        <v>992</v>
      </c>
      <c r="E931" s="127" t="s">
        <v>402</v>
      </c>
      <c r="F931" s="129">
        <v>30000000</v>
      </c>
      <c r="G931" s="130" t="s">
        <v>543</v>
      </c>
    </row>
    <row r="932" spans="1:7" ht="12.75">
      <c r="A932" s="127">
        <v>20080136</v>
      </c>
      <c r="B932" s="127" t="s">
        <v>225</v>
      </c>
      <c r="C932" s="128">
        <v>448</v>
      </c>
      <c r="D932" s="128">
        <v>992</v>
      </c>
      <c r="E932" s="127" t="s">
        <v>402</v>
      </c>
      <c r="F932" s="129">
        <v>500000</v>
      </c>
      <c r="G932" s="130" t="s">
        <v>543</v>
      </c>
    </row>
    <row r="933" spans="1:7" ht="12.75">
      <c r="A933" s="127">
        <v>20150039</v>
      </c>
      <c r="B933" s="127" t="s">
        <v>259</v>
      </c>
      <c r="C933" s="128">
        <v>466</v>
      </c>
      <c r="D933" s="128">
        <v>992</v>
      </c>
      <c r="E933" s="127" t="s">
        <v>402</v>
      </c>
      <c r="F933" s="129">
        <v>2000000</v>
      </c>
      <c r="G933" s="130" t="s">
        <v>543</v>
      </c>
    </row>
    <row r="934" spans="1:7" ht="12.75">
      <c r="A934" s="127">
        <v>20182410</v>
      </c>
      <c r="B934" s="127" t="s">
        <v>313</v>
      </c>
      <c r="C934" s="128">
        <v>459</v>
      </c>
      <c r="D934" s="128">
        <v>992</v>
      </c>
      <c r="E934" s="127" t="s">
        <v>402</v>
      </c>
      <c r="F934" s="129">
        <v>500000</v>
      </c>
      <c r="G934" s="130" t="s">
        <v>543</v>
      </c>
    </row>
    <row r="935" spans="1:7" ht="12.75">
      <c r="A935" s="127">
        <v>20182411</v>
      </c>
      <c r="B935" s="127" t="s">
        <v>314</v>
      </c>
      <c r="C935" s="128">
        <v>447</v>
      </c>
      <c r="D935" s="128">
        <v>992</v>
      </c>
      <c r="E935" s="127" t="s">
        <v>402</v>
      </c>
      <c r="F935" s="129">
        <v>22000000</v>
      </c>
      <c r="G935" s="130" t="s">
        <v>543</v>
      </c>
    </row>
    <row r="936" spans="1:7" ht="12.75">
      <c r="A936" s="127">
        <v>20182431</v>
      </c>
      <c r="B936" s="127" t="s">
        <v>319</v>
      </c>
      <c r="C936" s="128">
        <v>457</v>
      </c>
      <c r="D936" s="128">
        <v>992</v>
      </c>
      <c r="E936" s="127" t="s">
        <v>402</v>
      </c>
      <c r="F936" s="129">
        <v>10000000</v>
      </c>
      <c r="G936" s="130" t="s">
        <v>543</v>
      </c>
    </row>
    <row r="937" spans="1:7" ht="12.75">
      <c r="A937" s="127">
        <v>20182540</v>
      </c>
      <c r="B937" s="127" t="s">
        <v>526</v>
      </c>
      <c r="C937" s="128">
        <v>973</v>
      </c>
      <c r="D937" s="128">
        <v>992</v>
      </c>
      <c r="E937" s="127" t="s">
        <v>402</v>
      </c>
      <c r="F937" s="129">
        <v>5000000</v>
      </c>
      <c r="G937" s="130" t="s">
        <v>543</v>
      </c>
    </row>
    <row r="938" spans="1:7" ht="12.75">
      <c r="A938" s="127">
        <v>19940149</v>
      </c>
      <c r="B938" s="127" t="s">
        <v>106</v>
      </c>
      <c r="C938" s="128">
        <v>369</v>
      </c>
      <c r="D938" s="128">
        <v>993</v>
      </c>
      <c r="E938" s="127" t="s">
        <v>399</v>
      </c>
      <c r="F938" s="129">
        <v>3000000</v>
      </c>
      <c r="G938" s="130" t="s">
        <v>543</v>
      </c>
    </row>
    <row r="939" spans="1:7" ht="12.75">
      <c r="A939" s="127">
        <v>19940195</v>
      </c>
      <c r="B939" s="127" t="s">
        <v>107</v>
      </c>
      <c r="C939" s="128">
        <v>426</v>
      </c>
      <c r="D939" s="128">
        <v>993</v>
      </c>
      <c r="E939" s="127" t="s">
        <v>399</v>
      </c>
      <c r="F939" s="129">
        <v>350000</v>
      </c>
      <c r="G939" s="130" t="s">
        <v>543</v>
      </c>
    </row>
    <row r="940" spans="1:7" ht="12.75">
      <c r="A940" s="127">
        <v>19940376</v>
      </c>
      <c r="B940" s="127" t="s">
        <v>110</v>
      </c>
      <c r="C940" s="128">
        <v>426</v>
      </c>
      <c r="D940" s="128">
        <v>993</v>
      </c>
      <c r="E940" s="127" t="s">
        <v>399</v>
      </c>
      <c r="F940" s="129">
        <v>2000000</v>
      </c>
      <c r="G940" s="130" t="s">
        <v>543</v>
      </c>
    </row>
    <row r="941" spans="1:7" ht="12.75">
      <c r="A941" s="127">
        <v>20000141</v>
      </c>
      <c r="B941" s="127" t="s">
        <v>135</v>
      </c>
      <c r="C941" s="128">
        <v>85</v>
      </c>
      <c r="D941" s="128">
        <v>993</v>
      </c>
      <c r="E941" s="127" t="s">
        <v>399</v>
      </c>
      <c r="F941" s="129">
        <v>1000000</v>
      </c>
      <c r="G941" s="130" t="s">
        <v>543</v>
      </c>
    </row>
    <row r="942" spans="1:7" ht="12.75">
      <c r="A942" s="127">
        <v>20070132</v>
      </c>
      <c r="B942" s="127" t="s">
        <v>203</v>
      </c>
      <c r="C942" s="128">
        <v>427</v>
      </c>
      <c r="D942" s="128">
        <v>993</v>
      </c>
      <c r="E942" s="127" t="s">
        <v>399</v>
      </c>
      <c r="F942" s="129">
        <v>2000000</v>
      </c>
      <c r="G942" s="130" t="s">
        <v>543</v>
      </c>
    </row>
    <row r="943" spans="1:7" ht="12.75">
      <c r="A943" s="127">
        <v>20070201</v>
      </c>
      <c r="B943" s="127" t="s">
        <v>213</v>
      </c>
      <c r="C943" s="128">
        <v>698</v>
      </c>
      <c r="D943" s="128">
        <v>993</v>
      </c>
      <c r="E943" s="127" t="s">
        <v>399</v>
      </c>
      <c r="F943" s="129">
        <v>2000000</v>
      </c>
      <c r="G943" s="130" t="s">
        <v>543</v>
      </c>
    </row>
    <row r="944" spans="1:7" ht="12.75">
      <c r="A944" s="127">
        <v>20100059</v>
      </c>
      <c r="B944" s="127" t="s">
        <v>484</v>
      </c>
      <c r="C944" s="128">
        <v>103</v>
      </c>
      <c r="D944" s="128">
        <v>993</v>
      </c>
      <c r="E944" s="127" t="s">
        <v>399</v>
      </c>
      <c r="F944" s="129">
        <v>10000000</v>
      </c>
      <c r="G944" s="130" t="s">
        <v>543</v>
      </c>
    </row>
    <row r="945" spans="1:7" ht="12.75">
      <c r="A945" s="127">
        <v>20120079</v>
      </c>
      <c r="B945" s="127" t="s">
        <v>249</v>
      </c>
      <c r="C945" s="128">
        <v>22</v>
      </c>
      <c r="D945" s="128">
        <v>993</v>
      </c>
      <c r="E945" s="127" t="s">
        <v>399</v>
      </c>
      <c r="F945" s="129">
        <v>500000</v>
      </c>
      <c r="G945" s="130" t="s">
        <v>543</v>
      </c>
    </row>
    <row r="946" spans="1:7" ht="12.75">
      <c r="A946" s="127">
        <v>20120080</v>
      </c>
      <c r="B946" s="127" t="s">
        <v>250</v>
      </c>
      <c r="C946" s="128">
        <v>1498</v>
      </c>
      <c r="D946" s="128">
        <v>993</v>
      </c>
      <c r="E946" s="127" t="s">
        <v>399</v>
      </c>
      <c r="F946" s="129">
        <v>400000</v>
      </c>
      <c r="G946" s="130" t="s">
        <v>543</v>
      </c>
    </row>
    <row r="947" spans="1:7" ht="12.75">
      <c r="A947" s="127">
        <v>20170131</v>
      </c>
      <c r="B947" s="127" t="s">
        <v>292</v>
      </c>
      <c r="C947" s="128">
        <v>1624</v>
      </c>
      <c r="D947" s="128">
        <v>993</v>
      </c>
      <c r="E947" s="127" t="s">
        <v>399</v>
      </c>
      <c r="F947" s="129">
        <v>300000</v>
      </c>
      <c r="G947" s="130" t="s">
        <v>543</v>
      </c>
    </row>
    <row r="948" spans="1:7" ht="12.75">
      <c r="A948" s="127">
        <v>20182438</v>
      </c>
      <c r="B948" s="127" t="s">
        <v>320</v>
      </c>
      <c r="C948" s="128">
        <v>1572</v>
      </c>
      <c r="D948" s="128">
        <v>993</v>
      </c>
      <c r="E948" s="127" t="s">
        <v>399</v>
      </c>
      <c r="F948" s="129">
        <v>300000</v>
      </c>
      <c r="G948" s="130" t="s">
        <v>543</v>
      </c>
    </row>
    <row r="949" spans="1:7" ht="12.75">
      <c r="A949" s="127">
        <v>20182439</v>
      </c>
      <c r="B949" s="127" t="s">
        <v>321</v>
      </c>
      <c r="C949" s="128">
        <v>1572</v>
      </c>
      <c r="D949" s="128">
        <v>993</v>
      </c>
      <c r="E949" s="127" t="s">
        <v>399</v>
      </c>
      <c r="F949" s="129">
        <v>500000</v>
      </c>
      <c r="G949" s="130" t="s">
        <v>543</v>
      </c>
    </row>
    <row r="950" spans="1:7" ht="12.75">
      <c r="A950" s="127">
        <v>20182532</v>
      </c>
      <c r="B950" s="127" t="s">
        <v>505</v>
      </c>
      <c r="C950" s="128">
        <v>173</v>
      </c>
      <c r="D950" s="128">
        <v>993</v>
      </c>
      <c r="E950" s="127" t="s">
        <v>399</v>
      </c>
      <c r="F950" s="129">
        <v>450000</v>
      </c>
      <c r="G950" s="130" t="s">
        <v>543</v>
      </c>
    </row>
    <row r="951" spans="1:7" ht="12.75">
      <c r="A951" s="127">
        <v>20190106</v>
      </c>
      <c r="B951" s="127" t="s">
        <v>353</v>
      </c>
      <c r="C951" s="128">
        <v>427</v>
      </c>
      <c r="D951" s="128">
        <v>993</v>
      </c>
      <c r="E951" s="127" t="s">
        <v>399</v>
      </c>
      <c r="F951" s="129">
        <v>500000</v>
      </c>
      <c r="G951" s="130" t="s">
        <v>543</v>
      </c>
    </row>
    <row r="952" spans="1:7" ht="12.75">
      <c r="A952" s="127">
        <v>20190121</v>
      </c>
      <c r="B952" s="127" t="s">
        <v>510</v>
      </c>
      <c r="C952" s="128">
        <v>1567</v>
      </c>
      <c r="D952" s="128">
        <v>993</v>
      </c>
      <c r="E952" s="127" t="s">
        <v>399</v>
      </c>
      <c r="F952" s="129">
        <v>100000</v>
      </c>
      <c r="G952" s="130" t="s">
        <v>543</v>
      </c>
    </row>
    <row r="953" spans="1:7" ht="12.75">
      <c r="A953" s="127">
        <v>20190122</v>
      </c>
      <c r="B953" s="127" t="s">
        <v>511</v>
      </c>
      <c r="C953" s="128">
        <v>88</v>
      </c>
      <c r="D953" s="128">
        <v>993</v>
      </c>
      <c r="E953" s="127" t="s">
        <v>399</v>
      </c>
      <c r="F953" s="129">
        <v>300000</v>
      </c>
      <c r="G953" s="130" t="s">
        <v>543</v>
      </c>
    </row>
    <row r="954" spans="1:7" ht="12.75">
      <c r="A954" s="127">
        <v>20190123</v>
      </c>
      <c r="B954" s="127" t="s">
        <v>512</v>
      </c>
      <c r="C954" s="128">
        <v>99</v>
      </c>
      <c r="D954" s="128">
        <v>993</v>
      </c>
      <c r="E954" s="127" t="s">
        <v>399</v>
      </c>
      <c r="F954" s="129">
        <v>300000</v>
      </c>
      <c r="G954" s="130" t="s">
        <v>543</v>
      </c>
    </row>
    <row r="955" spans="1:7" ht="12.75">
      <c r="A955" s="127">
        <v>20190124</v>
      </c>
      <c r="B955" s="127" t="s">
        <v>513</v>
      </c>
      <c r="C955" s="128">
        <v>173</v>
      </c>
      <c r="D955" s="128">
        <v>993</v>
      </c>
      <c r="E955" s="127" t="s">
        <v>399</v>
      </c>
      <c r="F955" s="129">
        <v>300000</v>
      </c>
      <c r="G955" s="130" t="s">
        <v>543</v>
      </c>
    </row>
    <row r="956" spans="1:7" ht="12.75">
      <c r="A956" s="127">
        <v>20190125</v>
      </c>
      <c r="B956" s="127" t="s">
        <v>354</v>
      </c>
      <c r="C956" s="128">
        <v>170</v>
      </c>
      <c r="D956" s="128">
        <v>993</v>
      </c>
      <c r="E956" s="127" t="s">
        <v>399</v>
      </c>
      <c r="F956" s="129">
        <v>300000</v>
      </c>
      <c r="G956" s="130" t="s">
        <v>543</v>
      </c>
    </row>
    <row r="957" spans="1:7" ht="12.75">
      <c r="A957" s="127">
        <v>20190126</v>
      </c>
      <c r="B957" s="127" t="s">
        <v>514</v>
      </c>
      <c r="C957" s="128">
        <v>1679</v>
      </c>
      <c r="D957" s="128">
        <v>993</v>
      </c>
      <c r="E957" s="127" t="s">
        <v>399</v>
      </c>
      <c r="F957" s="129">
        <v>750000</v>
      </c>
      <c r="G957" s="130" t="s">
        <v>543</v>
      </c>
    </row>
    <row r="958" spans="1:7" ht="12.75">
      <c r="A958" s="127">
        <v>20190137</v>
      </c>
      <c r="B958" s="127" t="s">
        <v>528</v>
      </c>
      <c r="C958" s="128">
        <v>1679</v>
      </c>
      <c r="D958" s="128">
        <v>993</v>
      </c>
      <c r="E958" s="127" t="s">
        <v>399</v>
      </c>
      <c r="F958" s="129">
        <v>500000</v>
      </c>
      <c r="G958" s="130" t="s">
        <v>543</v>
      </c>
    </row>
    <row r="959" spans="1:7" ht="12.75">
      <c r="A959" s="127">
        <v>20190138</v>
      </c>
      <c r="B959" s="127" t="s">
        <v>529</v>
      </c>
      <c r="C959" s="128">
        <v>1679</v>
      </c>
      <c r="D959" s="128">
        <v>993</v>
      </c>
      <c r="E959" s="127" t="s">
        <v>399</v>
      </c>
      <c r="F959" s="129">
        <v>1500000</v>
      </c>
      <c r="G959" s="130" t="s">
        <v>543</v>
      </c>
    </row>
    <row r="960" spans="1:7" ht="12.75">
      <c r="A960" s="127">
        <v>20190140</v>
      </c>
      <c r="B960" s="127" t="s">
        <v>530</v>
      </c>
      <c r="C960" s="128">
        <v>170</v>
      </c>
      <c r="D960" s="128">
        <v>993</v>
      </c>
      <c r="E960" s="127" t="s">
        <v>399</v>
      </c>
      <c r="F960" s="129">
        <v>1000000</v>
      </c>
      <c r="G960" s="130" t="s">
        <v>543</v>
      </c>
    </row>
    <row r="961" spans="1:7" ht="12.75">
      <c r="A961" s="127">
        <v>20190141</v>
      </c>
      <c r="B961" s="127" t="s">
        <v>531</v>
      </c>
      <c r="C961" s="128">
        <v>808</v>
      </c>
      <c r="D961" s="128">
        <v>993</v>
      </c>
      <c r="E961" s="127" t="s">
        <v>399</v>
      </c>
      <c r="F961" s="129">
        <v>15000000</v>
      </c>
      <c r="G961" s="130" t="s">
        <v>543</v>
      </c>
    </row>
    <row r="962" spans="1:7" ht="12.75">
      <c r="A962" s="127">
        <v>20190142</v>
      </c>
      <c r="B962" s="127" t="s">
        <v>532</v>
      </c>
      <c r="C962" s="128">
        <v>88</v>
      </c>
      <c r="D962" s="128">
        <v>993</v>
      </c>
      <c r="E962" s="127" t="s">
        <v>399</v>
      </c>
      <c r="F962" s="129">
        <v>1000000</v>
      </c>
      <c r="G962" s="130" t="s">
        <v>543</v>
      </c>
    </row>
    <row r="963" spans="1:7" ht="12.75">
      <c r="A963" s="127">
        <v>20190152</v>
      </c>
      <c r="B963" s="127" t="s">
        <v>534</v>
      </c>
      <c r="C963" s="128">
        <v>170</v>
      </c>
      <c r="D963" s="128">
        <v>993</v>
      </c>
      <c r="E963" s="127" t="s">
        <v>399</v>
      </c>
      <c r="F963" s="129">
        <v>1000000</v>
      </c>
      <c r="G963" s="130" t="s">
        <v>543</v>
      </c>
    </row>
    <row r="964" spans="1:7" ht="12.75">
      <c r="A964" s="127">
        <v>19930187</v>
      </c>
      <c r="B964" s="127" t="s">
        <v>95</v>
      </c>
      <c r="C964" s="128">
        <v>615</v>
      </c>
      <c r="D964" s="128">
        <v>994</v>
      </c>
      <c r="E964" s="127" t="s">
        <v>398</v>
      </c>
      <c r="F964" s="129">
        <v>4000000</v>
      </c>
      <c r="G964" s="130" t="s">
        <v>543</v>
      </c>
    </row>
    <row r="965" spans="1:7" ht="12.75">
      <c r="A965" s="127">
        <v>20130051</v>
      </c>
      <c r="B965" s="127" t="s">
        <v>251</v>
      </c>
      <c r="C965" s="128">
        <v>1099</v>
      </c>
      <c r="D965" s="128">
        <v>994</v>
      </c>
      <c r="E965" s="127" t="s">
        <v>398</v>
      </c>
      <c r="F965" s="129">
        <v>500000</v>
      </c>
      <c r="G965" s="130" t="s">
        <v>543</v>
      </c>
    </row>
    <row r="966" spans="1:7" ht="12.75">
      <c r="A966" s="127">
        <v>20170045</v>
      </c>
      <c r="B966" s="127" t="s">
        <v>268</v>
      </c>
      <c r="C966" s="128">
        <v>374</v>
      </c>
      <c r="D966" s="128">
        <v>994</v>
      </c>
      <c r="E966" s="127" t="s">
        <v>398</v>
      </c>
      <c r="F966" s="129">
        <v>1000000</v>
      </c>
      <c r="G966" s="130" t="s">
        <v>543</v>
      </c>
    </row>
    <row r="967" spans="1:7" ht="12.75">
      <c r="A967" s="127">
        <v>20170145</v>
      </c>
      <c r="B967" s="127" t="s">
        <v>299</v>
      </c>
      <c r="C967" s="128">
        <v>1572</v>
      </c>
      <c r="D967" s="128">
        <v>994</v>
      </c>
      <c r="E967" s="127" t="s">
        <v>398</v>
      </c>
      <c r="F967" s="129">
        <v>10500000</v>
      </c>
      <c r="G967" s="130" t="s">
        <v>543</v>
      </c>
    </row>
    <row r="968" spans="1:7" ht="12.75">
      <c r="A968" s="127">
        <v>20182560</v>
      </c>
      <c r="B968" s="127" t="s">
        <v>330</v>
      </c>
      <c r="C968" s="128">
        <v>1686</v>
      </c>
      <c r="D968" s="128">
        <v>994</v>
      </c>
      <c r="E968" s="127" t="s">
        <v>398</v>
      </c>
      <c r="F968" s="129">
        <v>2000000</v>
      </c>
      <c r="G968" s="130" t="s">
        <v>543</v>
      </c>
    </row>
    <row r="969" spans="1:7" ht="12.75">
      <c r="A969" s="127">
        <v>20190149</v>
      </c>
      <c r="B969" s="127" t="s">
        <v>361</v>
      </c>
      <c r="C969" s="128">
        <v>341</v>
      </c>
      <c r="D969" s="128">
        <v>994</v>
      </c>
      <c r="E969" s="127" t="s">
        <v>398</v>
      </c>
      <c r="F969" s="129">
        <v>1000000</v>
      </c>
      <c r="G969" s="130" t="s">
        <v>543</v>
      </c>
    </row>
    <row r="970" spans="1:7" ht="12.75">
      <c r="A970" s="127">
        <v>20190175</v>
      </c>
      <c r="B970" s="127" t="s">
        <v>381</v>
      </c>
      <c r="C970" s="128">
        <v>1703</v>
      </c>
      <c r="D970" s="128">
        <v>994</v>
      </c>
      <c r="E970" s="127" t="s">
        <v>398</v>
      </c>
      <c r="F970" s="129">
        <v>39199120</v>
      </c>
      <c r="G970" s="130" t="s">
        <v>543</v>
      </c>
    </row>
    <row r="971" spans="1:7" ht="12.75">
      <c r="A971" s="127">
        <v>19940138</v>
      </c>
      <c r="B971" s="127" t="s">
        <v>105</v>
      </c>
      <c r="C971" s="128">
        <v>467</v>
      </c>
      <c r="D971" s="128">
        <v>995</v>
      </c>
      <c r="E971" s="127" t="s">
        <v>403</v>
      </c>
      <c r="F971" s="129">
        <v>3500000</v>
      </c>
      <c r="G971" s="130" t="s">
        <v>543</v>
      </c>
    </row>
    <row r="972" spans="1:7" ht="12.75">
      <c r="A972" s="127">
        <v>19940289</v>
      </c>
      <c r="B972" s="127" t="s">
        <v>109</v>
      </c>
      <c r="C972" s="128">
        <v>404</v>
      </c>
      <c r="D972" s="128">
        <v>995</v>
      </c>
      <c r="E972" s="127" t="s">
        <v>403</v>
      </c>
      <c r="F972" s="129">
        <v>11000000</v>
      </c>
      <c r="G972" s="130" t="s">
        <v>543</v>
      </c>
    </row>
    <row r="973" spans="1:7" ht="12.75">
      <c r="A973" s="127">
        <v>19980344</v>
      </c>
      <c r="B973" s="127" t="s">
        <v>126</v>
      </c>
      <c r="C973" s="128">
        <v>451</v>
      </c>
      <c r="D973" s="128">
        <v>995</v>
      </c>
      <c r="E973" s="127" t="s">
        <v>403</v>
      </c>
      <c r="F973" s="129">
        <v>5500000</v>
      </c>
      <c r="G973" s="130" t="s">
        <v>543</v>
      </c>
    </row>
    <row r="974" spans="1:7" ht="12.75">
      <c r="A974" s="127">
        <v>20010370</v>
      </c>
      <c r="B974" s="127" t="s">
        <v>144</v>
      </c>
      <c r="C974" s="128">
        <v>1036</v>
      </c>
      <c r="D974" s="128">
        <v>995</v>
      </c>
      <c r="E974" s="127" t="s">
        <v>403</v>
      </c>
      <c r="F974" s="129">
        <v>5000000</v>
      </c>
      <c r="G974" s="130" t="s">
        <v>543</v>
      </c>
    </row>
    <row r="975" spans="1:7" ht="12.75">
      <c r="A975" s="127">
        <v>20090056</v>
      </c>
      <c r="B975" s="127" t="s">
        <v>482</v>
      </c>
      <c r="C975" s="128">
        <v>170</v>
      </c>
      <c r="D975" s="128">
        <v>995</v>
      </c>
      <c r="E975" s="127" t="s">
        <v>403</v>
      </c>
      <c r="F975" s="129">
        <v>500000</v>
      </c>
      <c r="G975" s="130" t="s">
        <v>543</v>
      </c>
    </row>
    <row r="976" spans="1:7" ht="12.75">
      <c r="A976" s="127">
        <v>20140015</v>
      </c>
      <c r="B976" s="127" t="s">
        <v>524</v>
      </c>
      <c r="C976" s="128">
        <v>170</v>
      </c>
      <c r="D976" s="128">
        <v>995</v>
      </c>
      <c r="E976" s="127" t="s">
        <v>403</v>
      </c>
      <c r="F976" s="129">
        <v>1000000</v>
      </c>
      <c r="G976" s="130" t="s">
        <v>543</v>
      </c>
    </row>
    <row r="977" spans="1:7" ht="12.75">
      <c r="A977" s="127">
        <v>20190136</v>
      </c>
      <c r="B977" s="127" t="s">
        <v>527</v>
      </c>
      <c r="C977" s="128">
        <v>88</v>
      </c>
      <c r="D977" s="128">
        <v>995</v>
      </c>
      <c r="E977" s="127" t="s">
        <v>403</v>
      </c>
      <c r="F977" s="129">
        <v>1000000</v>
      </c>
      <c r="G977" s="130" t="s">
        <v>543</v>
      </c>
    </row>
    <row r="978" spans="1:7" ht="12.75">
      <c r="A978" s="127">
        <v>20190146</v>
      </c>
      <c r="B978" s="127" t="s">
        <v>533</v>
      </c>
      <c r="C978" s="128">
        <v>803</v>
      </c>
      <c r="D978" s="128">
        <v>995</v>
      </c>
      <c r="E978" s="127" t="s">
        <v>403</v>
      </c>
      <c r="F978" s="129">
        <v>1000000</v>
      </c>
      <c r="G978" s="130" t="s">
        <v>543</v>
      </c>
    </row>
    <row r="979" spans="1:7" ht="12.75">
      <c r="A979" s="127">
        <v>20190163</v>
      </c>
      <c r="B979" s="127" t="s">
        <v>373</v>
      </c>
      <c r="C979" s="128">
        <v>621</v>
      </c>
      <c r="D979" s="128">
        <v>995</v>
      </c>
      <c r="E979" s="127" t="s">
        <v>403</v>
      </c>
      <c r="F979" s="129">
        <v>10000000</v>
      </c>
      <c r="G979" s="130" t="s">
        <v>543</v>
      </c>
    </row>
    <row r="980" spans="1:7" ht="12.75">
      <c r="A980" s="127">
        <v>20030221</v>
      </c>
      <c r="B980" s="127" t="s">
        <v>153</v>
      </c>
      <c r="C980" s="128">
        <v>638</v>
      </c>
      <c r="D980" s="128">
        <v>996</v>
      </c>
      <c r="E980" s="127" t="s">
        <v>401</v>
      </c>
      <c r="F980" s="129">
        <v>1000000</v>
      </c>
      <c r="G980" s="130" t="s">
        <v>543</v>
      </c>
    </row>
    <row r="981" spans="1:7" ht="12.75">
      <c r="A981" s="127">
        <v>20042767</v>
      </c>
      <c r="B981" s="127" t="s">
        <v>474</v>
      </c>
      <c r="C981" s="128">
        <v>427</v>
      </c>
      <c r="D981" s="128">
        <v>996</v>
      </c>
      <c r="E981" s="127" t="s">
        <v>401</v>
      </c>
      <c r="F981" s="129">
        <v>1500000</v>
      </c>
      <c r="G981" s="130" t="s">
        <v>543</v>
      </c>
    </row>
    <row r="982" spans="1:7" ht="12.75">
      <c r="A982" s="127">
        <v>20042881</v>
      </c>
      <c r="B982" s="127" t="s">
        <v>164</v>
      </c>
      <c r="C982" s="128">
        <v>507</v>
      </c>
      <c r="D982" s="128">
        <v>996</v>
      </c>
      <c r="E982" s="127" t="s">
        <v>401</v>
      </c>
      <c r="F982" s="129">
        <v>2500000</v>
      </c>
      <c r="G982" s="130" t="s">
        <v>543</v>
      </c>
    </row>
    <row r="983" spans="1:7" ht="12.75">
      <c r="A983" s="127">
        <v>20042918</v>
      </c>
      <c r="B983" s="127" t="s">
        <v>167</v>
      </c>
      <c r="C983" s="128">
        <v>446</v>
      </c>
      <c r="D983" s="128">
        <v>996</v>
      </c>
      <c r="E983" s="127" t="s">
        <v>401</v>
      </c>
      <c r="F983" s="129">
        <v>1000000</v>
      </c>
      <c r="G983" s="130" t="s">
        <v>543</v>
      </c>
    </row>
    <row r="984" spans="1:7" ht="12.75">
      <c r="A984" s="127">
        <v>20043125</v>
      </c>
      <c r="B984" s="127" t="s">
        <v>171</v>
      </c>
      <c r="C984" s="128">
        <v>1016</v>
      </c>
      <c r="D984" s="128">
        <v>996</v>
      </c>
      <c r="E984" s="127" t="s">
        <v>401</v>
      </c>
      <c r="F984" s="129">
        <v>500000</v>
      </c>
      <c r="G984" s="130" t="s">
        <v>543</v>
      </c>
    </row>
    <row r="985" spans="1:7" ht="12.75">
      <c r="A985" s="127">
        <v>20050219</v>
      </c>
      <c r="B985" s="127" t="s">
        <v>181</v>
      </c>
      <c r="C985" s="128">
        <v>683</v>
      </c>
      <c r="D985" s="128">
        <v>996</v>
      </c>
      <c r="E985" s="127" t="s">
        <v>401</v>
      </c>
      <c r="F985" s="129">
        <v>3000000</v>
      </c>
      <c r="G985" s="130" t="s">
        <v>543</v>
      </c>
    </row>
    <row r="986" spans="1:7" ht="12.75">
      <c r="A986" s="127">
        <v>20050222</v>
      </c>
      <c r="B986" s="127" t="s">
        <v>182</v>
      </c>
      <c r="C986" s="128">
        <v>219</v>
      </c>
      <c r="D986" s="128">
        <v>996</v>
      </c>
      <c r="E986" s="127" t="s">
        <v>401</v>
      </c>
      <c r="F986" s="129">
        <v>3000000</v>
      </c>
      <c r="G986" s="130" t="s">
        <v>543</v>
      </c>
    </row>
    <row r="987" spans="1:7" ht="12.75">
      <c r="A987" s="127">
        <v>20060065</v>
      </c>
      <c r="B987" s="127" t="s">
        <v>187</v>
      </c>
      <c r="C987" s="128">
        <v>240</v>
      </c>
      <c r="D987" s="128">
        <v>996</v>
      </c>
      <c r="E987" s="127" t="s">
        <v>401</v>
      </c>
      <c r="F987" s="129">
        <v>1000000</v>
      </c>
      <c r="G987" s="130" t="s">
        <v>543</v>
      </c>
    </row>
    <row r="988" spans="1:7" ht="12.75">
      <c r="A988" s="127">
        <v>20060149</v>
      </c>
      <c r="B988" s="127" t="s">
        <v>195</v>
      </c>
      <c r="C988" s="128">
        <v>227</v>
      </c>
      <c r="D988" s="128">
        <v>996</v>
      </c>
      <c r="E988" s="127" t="s">
        <v>401</v>
      </c>
      <c r="F988" s="129">
        <v>6000000</v>
      </c>
      <c r="G988" s="130" t="s">
        <v>543</v>
      </c>
    </row>
    <row r="989" spans="1:7" ht="12.75">
      <c r="A989" s="127">
        <v>20060229</v>
      </c>
      <c r="B989" s="127" t="s">
        <v>199</v>
      </c>
      <c r="C989" s="128">
        <v>426</v>
      </c>
      <c r="D989" s="128">
        <v>996</v>
      </c>
      <c r="E989" s="127" t="s">
        <v>401</v>
      </c>
      <c r="F989" s="129">
        <v>20000000</v>
      </c>
      <c r="G989" s="130" t="s">
        <v>543</v>
      </c>
    </row>
    <row r="990" spans="1:7" ht="12.75">
      <c r="A990" s="127">
        <v>20080073</v>
      </c>
      <c r="B990" s="127" t="s">
        <v>479</v>
      </c>
      <c r="C990" s="128">
        <v>173</v>
      </c>
      <c r="D990" s="128">
        <v>996</v>
      </c>
      <c r="E990" s="127" t="s">
        <v>401</v>
      </c>
      <c r="F990" s="129">
        <v>2000000</v>
      </c>
      <c r="G990" s="130" t="s">
        <v>543</v>
      </c>
    </row>
    <row r="991" spans="1:7" ht="12.75">
      <c r="A991" s="127">
        <v>20120076</v>
      </c>
      <c r="B991" s="127" t="s">
        <v>247</v>
      </c>
      <c r="C991" s="128">
        <v>423</v>
      </c>
      <c r="D991" s="128">
        <v>996</v>
      </c>
      <c r="E991" s="127" t="s">
        <v>401</v>
      </c>
      <c r="F991" s="129">
        <v>1000000</v>
      </c>
      <c r="G991" s="130" t="s">
        <v>543</v>
      </c>
    </row>
    <row r="992" spans="1:7" ht="12.75">
      <c r="A992" s="127">
        <v>20120078</v>
      </c>
      <c r="B992" s="127" t="s">
        <v>248</v>
      </c>
      <c r="C992" s="128">
        <v>423</v>
      </c>
      <c r="D992" s="128">
        <v>996</v>
      </c>
      <c r="E992" s="127" t="s">
        <v>401</v>
      </c>
      <c r="F992" s="129">
        <v>2500000</v>
      </c>
      <c r="G992" s="130" t="s">
        <v>543</v>
      </c>
    </row>
    <row r="993" spans="1:7" ht="12.75">
      <c r="A993" s="127">
        <v>20140008</v>
      </c>
      <c r="B993" s="127" t="s">
        <v>254</v>
      </c>
      <c r="C993" s="128">
        <v>432</v>
      </c>
      <c r="D993" s="128">
        <v>996</v>
      </c>
      <c r="E993" s="127" t="s">
        <v>401</v>
      </c>
      <c r="F993" s="129">
        <v>1000000</v>
      </c>
      <c r="G993" s="130" t="s">
        <v>543</v>
      </c>
    </row>
    <row r="994" spans="1:7" ht="12.75">
      <c r="A994" s="127">
        <v>20150030</v>
      </c>
      <c r="B994" s="127" t="s">
        <v>258</v>
      </c>
      <c r="C994" s="128">
        <v>340</v>
      </c>
      <c r="D994" s="128">
        <v>996</v>
      </c>
      <c r="E994" s="127" t="s">
        <v>401</v>
      </c>
      <c r="F994" s="129">
        <v>500000</v>
      </c>
      <c r="G994" s="130" t="s">
        <v>543</v>
      </c>
    </row>
    <row r="995" spans="1:7" ht="12.75">
      <c r="A995" s="127">
        <v>20162192</v>
      </c>
      <c r="B995" s="127" t="s">
        <v>263</v>
      </c>
      <c r="C995" s="128">
        <v>170</v>
      </c>
      <c r="D995" s="128">
        <v>996</v>
      </c>
      <c r="E995" s="127" t="s">
        <v>401</v>
      </c>
      <c r="F995" s="129">
        <v>1000000</v>
      </c>
      <c r="G995" s="130" t="s">
        <v>543</v>
      </c>
    </row>
    <row r="996" spans="1:7" ht="12.75">
      <c r="A996" s="127">
        <v>20170137</v>
      </c>
      <c r="B996" s="127" t="s">
        <v>293</v>
      </c>
      <c r="C996" s="128">
        <v>170</v>
      </c>
      <c r="D996" s="128">
        <v>996</v>
      </c>
      <c r="E996" s="127" t="s">
        <v>401</v>
      </c>
      <c r="F996" s="129">
        <v>1000000</v>
      </c>
      <c r="G996" s="130" t="s">
        <v>543</v>
      </c>
    </row>
    <row r="997" spans="1:7" ht="12.75">
      <c r="A997" s="127">
        <v>20190181</v>
      </c>
      <c r="B997" s="127" t="s">
        <v>384</v>
      </c>
      <c r="C997" s="128">
        <v>698</v>
      </c>
      <c r="D997" s="128">
        <v>996</v>
      </c>
      <c r="E997" s="127" t="s">
        <v>401</v>
      </c>
      <c r="F997" s="129">
        <v>6000000</v>
      </c>
      <c r="G997" s="130" t="s">
        <v>543</v>
      </c>
    </row>
    <row r="998" spans="1:7" ht="12.75">
      <c r="A998" s="127">
        <v>20010391</v>
      </c>
      <c r="B998" s="127" t="s">
        <v>145</v>
      </c>
      <c r="C998" s="128">
        <v>467</v>
      </c>
      <c r="D998" s="128">
        <v>998</v>
      </c>
      <c r="E998" s="127" t="s">
        <v>422</v>
      </c>
      <c r="F998" s="129">
        <v>2200000</v>
      </c>
      <c r="G998" s="130" t="s">
        <v>543</v>
      </c>
    </row>
    <row r="999" spans="1:7" ht="12.75">
      <c r="A999" s="127">
        <v>20030177</v>
      </c>
      <c r="B999" s="127" t="s">
        <v>151</v>
      </c>
      <c r="C999" s="128">
        <v>987</v>
      </c>
      <c r="D999" s="128">
        <v>998</v>
      </c>
      <c r="E999" s="127" t="s">
        <v>422</v>
      </c>
      <c r="F999" s="129">
        <v>4500000</v>
      </c>
      <c r="G999" s="130" t="s">
        <v>543</v>
      </c>
    </row>
    <row r="1000" spans="1:7" ht="12.75">
      <c r="A1000" s="127">
        <v>19930002</v>
      </c>
      <c r="B1000" s="127" t="s">
        <v>92</v>
      </c>
      <c r="C1000" s="128">
        <v>426</v>
      </c>
      <c r="D1000" s="128">
        <v>999</v>
      </c>
      <c r="E1000" s="127" t="s">
        <v>397</v>
      </c>
      <c r="F1000" s="129">
        <v>5000000</v>
      </c>
      <c r="G1000" s="130" t="s">
        <v>543</v>
      </c>
    </row>
    <row r="1001" spans="1:7" ht="12.75">
      <c r="A1001" s="127">
        <v>19930026</v>
      </c>
      <c r="B1001" s="127" t="s">
        <v>93</v>
      </c>
      <c r="C1001" s="128">
        <v>427</v>
      </c>
      <c r="D1001" s="128">
        <v>999</v>
      </c>
      <c r="E1001" s="127" t="s">
        <v>397</v>
      </c>
      <c r="F1001" s="129">
        <v>27000000</v>
      </c>
      <c r="G1001" s="130" t="s">
        <v>543</v>
      </c>
    </row>
    <row r="1002" spans="1:7" ht="12.75">
      <c r="A1002" s="127">
        <v>19930030</v>
      </c>
      <c r="B1002" s="127" t="s">
        <v>94</v>
      </c>
      <c r="C1002" s="128">
        <v>427</v>
      </c>
      <c r="D1002" s="128">
        <v>999</v>
      </c>
      <c r="E1002" s="127" t="s">
        <v>397</v>
      </c>
      <c r="F1002" s="129">
        <v>1500000</v>
      </c>
      <c r="G1002" s="130" t="s">
        <v>543</v>
      </c>
    </row>
    <row r="1003" spans="1:7" ht="12.75">
      <c r="A1003" s="127">
        <v>19980218</v>
      </c>
      <c r="B1003" s="127" t="s">
        <v>121</v>
      </c>
      <c r="C1003" s="128">
        <v>427</v>
      </c>
      <c r="D1003" s="128">
        <v>999</v>
      </c>
      <c r="E1003" s="127" t="s">
        <v>397</v>
      </c>
      <c r="F1003" s="129">
        <v>1000000</v>
      </c>
      <c r="G1003" s="130" t="s">
        <v>543</v>
      </c>
    </row>
    <row r="1004" spans="1:7" ht="12.75">
      <c r="A1004" s="127">
        <v>19980220</v>
      </c>
      <c r="B1004" s="127" t="s">
        <v>18</v>
      </c>
      <c r="C1004" s="128">
        <v>427</v>
      </c>
      <c r="D1004" s="128">
        <v>999</v>
      </c>
      <c r="E1004" s="127" t="s">
        <v>397</v>
      </c>
      <c r="F1004" s="129">
        <v>3000000</v>
      </c>
      <c r="G1004" s="130" t="s">
        <v>543</v>
      </c>
    </row>
    <row r="1005" spans="1:7" ht="12.75">
      <c r="A1005" s="127">
        <v>19980253</v>
      </c>
      <c r="B1005" s="127" t="s">
        <v>122</v>
      </c>
      <c r="C1005" s="128">
        <v>427</v>
      </c>
      <c r="D1005" s="128">
        <v>999</v>
      </c>
      <c r="E1005" s="127" t="s">
        <v>397</v>
      </c>
      <c r="F1005" s="129">
        <v>2000000</v>
      </c>
      <c r="G1005" s="130" t="s">
        <v>543</v>
      </c>
    </row>
    <row r="1006" spans="1:7" ht="12.75">
      <c r="A1006" s="127">
        <v>20030609</v>
      </c>
      <c r="B1006" s="127" t="s">
        <v>160</v>
      </c>
      <c r="C1006" s="128">
        <v>786</v>
      </c>
      <c r="D1006" s="128">
        <v>999</v>
      </c>
      <c r="E1006" s="127" t="s">
        <v>397</v>
      </c>
      <c r="F1006" s="129">
        <v>1500000</v>
      </c>
      <c r="G1006" s="130" t="s">
        <v>543</v>
      </c>
    </row>
    <row r="1007" spans="1:7" ht="12.75">
      <c r="A1007" s="127">
        <v>20043187</v>
      </c>
      <c r="B1007" s="127" t="s">
        <v>172</v>
      </c>
      <c r="C1007" s="128">
        <v>427</v>
      </c>
      <c r="D1007" s="128">
        <v>999</v>
      </c>
      <c r="E1007" s="127" t="s">
        <v>397</v>
      </c>
      <c r="F1007" s="129">
        <v>1500000</v>
      </c>
      <c r="G1007" s="130" t="s">
        <v>543</v>
      </c>
    </row>
    <row r="1008" spans="1:7" ht="12.75">
      <c r="A1008" s="127">
        <v>20050042</v>
      </c>
      <c r="B1008" s="127" t="s">
        <v>173</v>
      </c>
      <c r="C1008" s="128">
        <v>427</v>
      </c>
      <c r="D1008" s="128">
        <v>999</v>
      </c>
      <c r="E1008" s="127" t="s">
        <v>397</v>
      </c>
      <c r="F1008" s="129">
        <v>300000</v>
      </c>
      <c r="G1008" s="130" t="s">
        <v>543</v>
      </c>
    </row>
    <row r="1009" spans="1:7" ht="12.75">
      <c r="A1009" s="127">
        <v>20050286</v>
      </c>
      <c r="B1009" s="127" t="s">
        <v>67</v>
      </c>
      <c r="C1009" s="128">
        <v>427</v>
      </c>
      <c r="D1009" s="128">
        <v>999</v>
      </c>
      <c r="E1009" s="127" t="s">
        <v>397</v>
      </c>
      <c r="F1009" s="129">
        <v>110000000</v>
      </c>
      <c r="G1009" s="130" t="s">
        <v>543</v>
      </c>
    </row>
    <row r="1010" spans="1:7" ht="12.75">
      <c r="A1010" s="127">
        <v>20060019</v>
      </c>
      <c r="B1010" s="127" t="s">
        <v>185</v>
      </c>
      <c r="C1010" s="128">
        <v>427</v>
      </c>
      <c r="D1010" s="128">
        <v>999</v>
      </c>
      <c r="E1010" s="127" t="s">
        <v>397</v>
      </c>
      <c r="F1010" s="129">
        <v>2000000</v>
      </c>
      <c r="G1010" s="130" t="s">
        <v>543</v>
      </c>
    </row>
    <row r="1011" spans="1:7" ht="12.75">
      <c r="A1011" s="127">
        <v>20060020</v>
      </c>
      <c r="B1011" s="127" t="s">
        <v>186</v>
      </c>
      <c r="C1011" s="128">
        <v>427</v>
      </c>
      <c r="D1011" s="128">
        <v>999</v>
      </c>
      <c r="E1011" s="127" t="s">
        <v>397</v>
      </c>
      <c r="F1011" s="129">
        <v>10000000</v>
      </c>
      <c r="G1011" s="130" t="s">
        <v>543</v>
      </c>
    </row>
    <row r="1012" spans="1:7" ht="12.75">
      <c r="A1012" s="127">
        <v>20060229</v>
      </c>
      <c r="B1012" s="127" t="s">
        <v>199</v>
      </c>
      <c r="C1012" s="128">
        <v>426</v>
      </c>
      <c r="D1012" s="128">
        <v>999</v>
      </c>
      <c r="E1012" s="127" t="s">
        <v>397</v>
      </c>
      <c r="F1012" s="129">
        <v>79000000</v>
      </c>
      <c r="G1012" s="130" t="s">
        <v>543</v>
      </c>
    </row>
    <row r="1013" spans="1:7" ht="12.75">
      <c r="A1013" s="127">
        <v>20060232</v>
      </c>
      <c r="B1013" s="127" t="s">
        <v>200</v>
      </c>
      <c r="C1013" s="128">
        <v>426</v>
      </c>
      <c r="D1013" s="128">
        <v>999</v>
      </c>
      <c r="E1013" s="127" t="s">
        <v>397</v>
      </c>
      <c r="F1013" s="129">
        <v>33750000</v>
      </c>
      <c r="G1013" s="130" t="s">
        <v>543</v>
      </c>
    </row>
    <row r="1014" spans="1:7" ht="12.75">
      <c r="A1014" s="127">
        <v>20060237</v>
      </c>
      <c r="B1014" s="127" t="s">
        <v>20</v>
      </c>
      <c r="C1014" s="128">
        <v>428</v>
      </c>
      <c r="D1014" s="128">
        <v>999</v>
      </c>
      <c r="E1014" s="127" t="s">
        <v>397</v>
      </c>
      <c r="F1014" s="129">
        <v>6000000</v>
      </c>
      <c r="G1014" s="130" t="s">
        <v>543</v>
      </c>
    </row>
    <row r="1015" spans="1:7" ht="12.75">
      <c r="A1015" s="127">
        <v>20060286</v>
      </c>
      <c r="B1015" s="127" t="s">
        <v>202</v>
      </c>
      <c r="C1015" s="128">
        <v>428</v>
      </c>
      <c r="D1015" s="128">
        <v>999</v>
      </c>
      <c r="E1015" s="127" t="s">
        <v>397</v>
      </c>
      <c r="F1015" s="129">
        <v>1000000</v>
      </c>
      <c r="G1015" s="130" t="s">
        <v>543</v>
      </c>
    </row>
    <row r="1016" spans="1:7" ht="12.75">
      <c r="A1016" s="127">
        <v>20070137</v>
      </c>
      <c r="B1016" s="127" t="s">
        <v>204</v>
      </c>
      <c r="C1016" s="128">
        <v>427</v>
      </c>
      <c r="D1016" s="128">
        <v>999</v>
      </c>
      <c r="E1016" s="127" t="s">
        <v>397</v>
      </c>
      <c r="F1016" s="129">
        <v>8500000</v>
      </c>
      <c r="G1016" s="130" t="s">
        <v>543</v>
      </c>
    </row>
    <row r="1017" spans="1:7" ht="12.75">
      <c r="A1017" s="127">
        <v>20070246</v>
      </c>
      <c r="B1017" s="127" t="s">
        <v>216</v>
      </c>
      <c r="C1017" s="128">
        <v>426</v>
      </c>
      <c r="D1017" s="128">
        <v>999</v>
      </c>
      <c r="E1017" s="127" t="s">
        <v>397</v>
      </c>
      <c r="F1017" s="129">
        <v>5000000</v>
      </c>
      <c r="G1017" s="130" t="s">
        <v>543</v>
      </c>
    </row>
    <row r="1018" spans="1:7" ht="12.75">
      <c r="A1018" s="127">
        <v>20090079</v>
      </c>
      <c r="B1018" s="127" t="s">
        <v>230</v>
      </c>
      <c r="C1018" s="128">
        <v>427</v>
      </c>
      <c r="D1018" s="128">
        <v>999</v>
      </c>
      <c r="E1018" s="127" t="s">
        <v>397</v>
      </c>
      <c r="F1018" s="129">
        <v>1000000</v>
      </c>
      <c r="G1018" s="130" t="s">
        <v>543</v>
      </c>
    </row>
    <row r="1019" spans="1:7" ht="12.75">
      <c r="A1019" s="127">
        <v>20140009</v>
      </c>
      <c r="B1019" s="127" t="s">
        <v>255</v>
      </c>
      <c r="C1019" s="128">
        <v>428</v>
      </c>
      <c r="D1019" s="128">
        <v>999</v>
      </c>
      <c r="E1019" s="127" t="s">
        <v>397</v>
      </c>
      <c r="F1019" s="129">
        <v>3000000</v>
      </c>
      <c r="G1019" s="130" t="s">
        <v>543</v>
      </c>
    </row>
    <row r="1020" spans="1:7" ht="12.75">
      <c r="A1020" s="127">
        <v>20162353</v>
      </c>
      <c r="B1020" s="127" t="s">
        <v>264</v>
      </c>
      <c r="C1020" s="128">
        <v>1657</v>
      </c>
      <c r="D1020" s="128">
        <v>999</v>
      </c>
      <c r="E1020" s="127" t="s">
        <v>397</v>
      </c>
      <c r="F1020" s="129">
        <v>17851310</v>
      </c>
      <c r="G1020" s="130" t="s">
        <v>543</v>
      </c>
    </row>
    <row r="1021" spans="1:7" ht="12.75">
      <c r="A1021" s="127">
        <v>20170127</v>
      </c>
      <c r="B1021" s="127" t="s">
        <v>288</v>
      </c>
      <c r="C1021" s="128">
        <v>428</v>
      </c>
      <c r="D1021" s="128">
        <v>999</v>
      </c>
      <c r="E1021" s="127" t="s">
        <v>397</v>
      </c>
      <c r="F1021" s="129">
        <v>1000000</v>
      </c>
      <c r="G1021" s="130" t="s">
        <v>543</v>
      </c>
    </row>
    <row r="1022" spans="1:7" ht="12.75">
      <c r="A1022" s="127">
        <v>20170129</v>
      </c>
      <c r="B1022" s="127" t="s">
        <v>290</v>
      </c>
      <c r="C1022" s="128">
        <v>427</v>
      </c>
      <c r="D1022" s="128">
        <v>999</v>
      </c>
      <c r="E1022" s="127" t="s">
        <v>397</v>
      </c>
      <c r="F1022" s="129">
        <v>5000000</v>
      </c>
      <c r="G1022" s="130" t="s">
        <v>543</v>
      </c>
    </row>
    <row r="1023" spans="1:7" ht="12.75">
      <c r="A1023" s="127">
        <v>20182558</v>
      </c>
      <c r="B1023" s="127" t="s">
        <v>329</v>
      </c>
      <c r="C1023" s="128">
        <v>1695</v>
      </c>
      <c r="D1023" s="128">
        <v>999</v>
      </c>
      <c r="E1023" s="127" t="s">
        <v>397</v>
      </c>
      <c r="F1023" s="129">
        <v>5000000</v>
      </c>
      <c r="G1023" s="130" t="s">
        <v>543</v>
      </c>
    </row>
    <row r="1024" spans="1:7" ht="12.75">
      <c r="A1024" s="127">
        <v>20190196</v>
      </c>
      <c r="B1024" s="127" t="s">
        <v>395</v>
      </c>
      <c r="C1024" s="128">
        <v>1624</v>
      </c>
      <c r="D1024" s="128">
        <v>999</v>
      </c>
      <c r="E1024" s="127" t="s">
        <v>397</v>
      </c>
      <c r="F1024" s="129">
        <v>1000000</v>
      </c>
      <c r="G1024" s="130" t="s">
        <v>543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62"/>
  <sheetViews>
    <sheetView zoomScalePageLayoutView="0" workbookViewId="0" topLeftCell="A1">
      <selection activeCell="A1" sqref="A1:IV16384"/>
    </sheetView>
  </sheetViews>
  <sheetFormatPr defaultColWidth="9.140625" defaultRowHeight="12.75"/>
  <cols>
    <col min="1" max="1" width="7.8515625" style="0" bestFit="1" customWidth="1"/>
    <col min="2" max="2" width="52.8515625" style="0" bestFit="1" customWidth="1"/>
    <col min="3" max="3" width="4.57421875" style="0" bestFit="1" customWidth="1"/>
    <col min="4" max="4" width="6.28125" style="0" bestFit="1" customWidth="1"/>
    <col min="5" max="5" width="195.140625" style="0" customWidth="1"/>
    <col min="6" max="6" width="11.7109375" style="0" bestFit="1" customWidth="1"/>
  </cols>
  <sheetData>
    <row r="1" spans="1:6" ht="22.5">
      <c r="A1" s="125" t="s">
        <v>86</v>
      </c>
      <c r="B1" s="125" t="s">
        <v>87</v>
      </c>
      <c r="C1" s="125" t="s">
        <v>88</v>
      </c>
      <c r="D1" s="125" t="s">
        <v>89</v>
      </c>
      <c r="E1" s="125" t="s">
        <v>90</v>
      </c>
      <c r="F1" s="125" t="s">
        <v>91</v>
      </c>
    </row>
    <row r="2" spans="1:6" ht="12.75">
      <c r="A2" s="127">
        <v>20010059</v>
      </c>
      <c r="B2" s="127" t="s">
        <v>139</v>
      </c>
      <c r="C2" s="128">
        <v>1624</v>
      </c>
      <c r="D2" s="128">
        <v>1</v>
      </c>
      <c r="E2" s="127" t="s">
        <v>419</v>
      </c>
      <c r="F2" s="129">
        <v>1000000</v>
      </c>
    </row>
    <row r="3" spans="1:6" ht="12.75">
      <c r="A3" s="127">
        <v>20030177</v>
      </c>
      <c r="B3" s="127" t="s">
        <v>151</v>
      </c>
      <c r="C3" s="128">
        <v>987</v>
      </c>
      <c r="D3" s="128">
        <v>1</v>
      </c>
      <c r="E3" s="127" t="s">
        <v>419</v>
      </c>
      <c r="F3" s="129">
        <v>2250000</v>
      </c>
    </row>
    <row r="4" spans="1:6" ht="12.75">
      <c r="A4" s="127">
        <v>20030471</v>
      </c>
      <c r="B4" s="127" t="s">
        <v>157</v>
      </c>
      <c r="C4" s="128">
        <v>374</v>
      </c>
      <c r="D4" s="128">
        <v>1</v>
      </c>
      <c r="E4" s="127" t="s">
        <v>419</v>
      </c>
      <c r="F4" s="129">
        <v>1000000</v>
      </c>
    </row>
    <row r="5" spans="1:6" ht="12.75">
      <c r="A5" s="127">
        <v>20042992</v>
      </c>
      <c r="B5" s="127" t="s">
        <v>169</v>
      </c>
      <c r="C5" s="128">
        <v>374</v>
      </c>
      <c r="D5" s="128">
        <v>1</v>
      </c>
      <c r="E5" s="127" t="s">
        <v>419</v>
      </c>
      <c r="F5" s="129">
        <v>1000000</v>
      </c>
    </row>
    <row r="6" spans="1:6" ht="12.75">
      <c r="A6" s="127">
        <v>20060177</v>
      </c>
      <c r="B6" s="127" t="s">
        <v>196</v>
      </c>
      <c r="C6" s="128">
        <v>447</v>
      </c>
      <c r="D6" s="128">
        <v>1</v>
      </c>
      <c r="E6" s="127" t="s">
        <v>419</v>
      </c>
      <c r="F6" s="129">
        <v>250000</v>
      </c>
    </row>
    <row r="7" spans="1:6" ht="12.75">
      <c r="A7" s="127">
        <v>20100122</v>
      </c>
      <c r="B7" s="127" t="s">
        <v>234</v>
      </c>
      <c r="C7" s="128">
        <v>375</v>
      </c>
      <c r="D7" s="128">
        <v>1</v>
      </c>
      <c r="E7" s="127" t="s">
        <v>419</v>
      </c>
      <c r="F7" s="129">
        <v>454545</v>
      </c>
    </row>
    <row r="8" spans="1:6" ht="12.75">
      <c r="A8" s="127">
        <v>20190147</v>
      </c>
      <c r="B8" s="127" t="s">
        <v>359</v>
      </c>
      <c r="C8" s="128">
        <v>45</v>
      </c>
      <c r="D8" s="128">
        <v>1</v>
      </c>
      <c r="E8" s="127" t="s">
        <v>419</v>
      </c>
      <c r="F8" s="129">
        <v>1000000</v>
      </c>
    </row>
    <row r="9" spans="1:6" ht="12.75">
      <c r="A9" s="127">
        <v>20190148</v>
      </c>
      <c r="B9" s="127" t="s">
        <v>360</v>
      </c>
      <c r="C9" s="128">
        <v>73</v>
      </c>
      <c r="D9" s="128">
        <v>1</v>
      </c>
      <c r="E9" s="127" t="s">
        <v>419</v>
      </c>
      <c r="F9" s="129">
        <v>600000</v>
      </c>
    </row>
    <row r="10" spans="1:6" ht="12.75">
      <c r="A10" s="127">
        <v>20060177</v>
      </c>
      <c r="B10" s="127" t="s">
        <v>196</v>
      </c>
      <c r="C10" s="128">
        <v>447</v>
      </c>
      <c r="D10" s="128">
        <v>2</v>
      </c>
      <c r="E10" s="127" t="s">
        <v>443</v>
      </c>
      <c r="F10" s="129">
        <v>250000</v>
      </c>
    </row>
    <row r="11" spans="1:6" ht="12.75">
      <c r="A11" s="127">
        <v>20070191</v>
      </c>
      <c r="B11" s="127" t="s">
        <v>212</v>
      </c>
      <c r="C11" s="128">
        <v>885</v>
      </c>
      <c r="D11" s="128">
        <v>2</v>
      </c>
      <c r="E11" s="127" t="s">
        <v>443</v>
      </c>
      <c r="F11" s="129">
        <v>300000</v>
      </c>
    </row>
    <row r="12" spans="1:6" ht="12.75">
      <c r="A12" s="127">
        <v>20190150</v>
      </c>
      <c r="B12" s="127" t="s">
        <v>362</v>
      </c>
      <c r="C12" s="128">
        <v>73</v>
      </c>
      <c r="D12" s="128">
        <v>2</v>
      </c>
      <c r="E12" s="127" t="s">
        <v>443</v>
      </c>
      <c r="F12" s="129">
        <v>800000</v>
      </c>
    </row>
    <row r="13" spans="1:6" ht="12.75">
      <c r="A13" s="127">
        <v>20190154</v>
      </c>
      <c r="B13" s="127" t="s">
        <v>365</v>
      </c>
      <c r="C13" s="128">
        <v>45</v>
      </c>
      <c r="D13" s="128">
        <v>2</v>
      </c>
      <c r="E13" s="127" t="s">
        <v>443</v>
      </c>
      <c r="F13" s="129">
        <v>600000</v>
      </c>
    </row>
    <row r="14" spans="1:6" ht="12.75">
      <c r="A14" s="127">
        <v>20190156</v>
      </c>
      <c r="B14" s="127" t="s">
        <v>366</v>
      </c>
      <c r="C14" s="128">
        <v>80</v>
      </c>
      <c r="D14" s="128">
        <v>2</v>
      </c>
      <c r="E14" s="127" t="s">
        <v>443</v>
      </c>
      <c r="F14" s="129">
        <v>250000</v>
      </c>
    </row>
    <row r="15" spans="1:6" ht="12.75">
      <c r="A15" s="127">
        <v>19980285</v>
      </c>
      <c r="B15" s="127" t="s">
        <v>124</v>
      </c>
      <c r="C15" s="128">
        <v>64</v>
      </c>
      <c r="D15" s="128">
        <v>3</v>
      </c>
      <c r="E15" s="127" t="s">
        <v>413</v>
      </c>
      <c r="F15" s="129">
        <v>3000000</v>
      </c>
    </row>
    <row r="16" spans="1:6" ht="12.75">
      <c r="A16" s="127">
        <v>20020093</v>
      </c>
      <c r="B16" s="127" t="s">
        <v>146</v>
      </c>
      <c r="C16" s="128">
        <v>374</v>
      </c>
      <c r="D16" s="128">
        <v>3</v>
      </c>
      <c r="E16" s="127" t="s">
        <v>413</v>
      </c>
      <c r="F16" s="129">
        <v>2500000</v>
      </c>
    </row>
    <row r="17" spans="1:6" ht="12.75">
      <c r="A17" s="127">
        <v>20030471</v>
      </c>
      <c r="B17" s="127" t="s">
        <v>157</v>
      </c>
      <c r="C17" s="128">
        <v>374</v>
      </c>
      <c r="D17" s="128">
        <v>3</v>
      </c>
      <c r="E17" s="127" t="s">
        <v>413</v>
      </c>
      <c r="F17" s="129">
        <v>1000000</v>
      </c>
    </row>
    <row r="18" spans="1:6" ht="12.75">
      <c r="A18" s="127">
        <v>20042993</v>
      </c>
      <c r="B18" s="127" t="s">
        <v>170</v>
      </c>
      <c r="C18" s="128">
        <v>374</v>
      </c>
      <c r="D18" s="128">
        <v>3</v>
      </c>
      <c r="E18" s="127" t="s">
        <v>413</v>
      </c>
      <c r="F18" s="129">
        <v>500000</v>
      </c>
    </row>
    <row r="19" spans="1:6" ht="12.75">
      <c r="A19" s="127">
        <v>20060177</v>
      </c>
      <c r="B19" s="127" t="s">
        <v>196</v>
      </c>
      <c r="C19" s="128">
        <v>447</v>
      </c>
      <c r="D19" s="128">
        <v>3</v>
      </c>
      <c r="E19" s="127" t="s">
        <v>413</v>
      </c>
      <c r="F19" s="129">
        <v>250000</v>
      </c>
    </row>
    <row r="20" spans="1:6" ht="12.75">
      <c r="A20" s="127">
        <v>20100122</v>
      </c>
      <c r="B20" s="127" t="s">
        <v>234</v>
      </c>
      <c r="C20" s="128">
        <v>375</v>
      </c>
      <c r="D20" s="128">
        <v>3</v>
      </c>
      <c r="E20" s="127" t="s">
        <v>413</v>
      </c>
      <c r="F20" s="129">
        <v>454545</v>
      </c>
    </row>
    <row r="21" spans="1:6" ht="12.75">
      <c r="A21" s="127">
        <v>20190198</v>
      </c>
      <c r="B21" s="127" t="s">
        <v>396</v>
      </c>
      <c r="C21" s="128">
        <v>73</v>
      </c>
      <c r="D21" s="128">
        <v>3</v>
      </c>
      <c r="E21" s="127" t="s">
        <v>413</v>
      </c>
      <c r="F21" s="129">
        <v>1000000</v>
      </c>
    </row>
    <row r="22" spans="1:6" ht="12.75">
      <c r="A22" s="127">
        <v>20020093</v>
      </c>
      <c r="B22" s="127" t="s">
        <v>146</v>
      </c>
      <c r="C22" s="128">
        <v>374</v>
      </c>
      <c r="D22" s="128">
        <v>4</v>
      </c>
      <c r="E22" s="127" t="s">
        <v>423</v>
      </c>
      <c r="F22" s="129">
        <v>2500000</v>
      </c>
    </row>
    <row r="23" spans="1:6" ht="12.75">
      <c r="A23" s="127">
        <v>20030471</v>
      </c>
      <c r="B23" s="127" t="s">
        <v>157</v>
      </c>
      <c r="C23" s="128">
        <v>374</v>
      </c>
      <c r="D23" s="128">
        <v>4</v>
      </c>
      <c r="E23" s="127" t="s">
        <v>423</v>
      </c>
      <c r="F23" s="129">
        <v>1000000</v>
      </c>
    </row>
    <row r="24" spans="1:6" ht="12.75">
      <c r="A24" s="127">
        <v>20060177</v>
      </c>
      <c r="B24" s="127" t="s">
        <v>196</v>
      </c>
      <c r="C24" s="128">
        <v>447</v>
      </c>
      <c r="D24" s="128">
        <v>4</v>
      </c>
      <c r="E24" s="127" t="s">
        <v>423</v>
      </c>
      <c r="F24" s="129">
        <v>250000</v>
      </c>
    </row>
    <row r="25" spans="1:6" ht="12.75">
      <c r="A25" s="127">
        <v>20120047</v>
      </c>
      <c r="B25" s="127" t="s">
        <v>244</v>
      </c>
      <c r="C25" s="128">
        <v>415</v>
      </c>
      <c r="D25" s="128">
        <v>4</v>
      </c>
      <c r="E25" s="127" t="s">
        <v>423</v>
      </c>
      <c r="F25" s="129">
        <v>8946240</v>
      </c>
    </row>
    <row r="26" spans="1:6" ht="12.75">
      <c r="A26" s="127">
        <v>20170108</v>
      </c>
      <c r="B26" s="127" t="s">
        <v>281</v>
      </c>
      <c r="C26" s="128">
        <v>415</v>
      </c>
      <c r="D26" s="128">
        <v>4</v>
      </c>
      <c r="E26" s="127" t="s">
        <v>423</v>
      </c>
      <c r="F26" s="129">
        <v>4703440</v>
      </c>
    </row>
    <row r="27" spans="1:6" ht="12.75">
      <c r="A27" s="127">
        <v>20170109</v>
      </c>
      <c r="B27" s="127" t="s">
        <v>282</v>
      </c>
      <c r="C27" s="128">
        <v>415</v>
      </c>
      <c r="D27" s="128">
        <v>4</v>
      </c>
      <c r="E27" s="127" t="s">
        <v>423</v>
      </c>
      <c r="F27" s="129">
        <v>1333340</v>
      </c>
    </row>
    <row r="28" spans="1:6" ht="12.75">
      <c r="A28" s="127">
        <v>20170110</v>
      </c>
      <c r="B28" s="127" t="s">
        <v>283</v>
      </c>
      <c r="C28" s="128">
        <v>415</v>
      </c>
      <c r="D28" s="128">
        <v>4</v>
      </c>
      <c r="E28" s="127" t="s">
        <v>423</v>
      </c>
      <c r="F28" s="129">
        <v>7709540</v>
      </c>
    </row>
    <row r="29" spans="1:6" ht="12.75">
      <c r="A29" s="127">
        <v>20000175</v>
      </c>
      <c r="B29" s="127" t="s">
        <v>138</v>
      </c>
      <c r="C29" s="128">
        <v>374</v>
      </c>
      <c r="D29" s="128">
        <v>5</v>
      </c>
      <c r="E29" s="127" t="s">
        <v>418</v>
      </c>
      <c r="F29" s="129">
        <v>2200000</v>
      </c>
    </row>
    <row r="30" spans="1:6" ht="12.75">
      <c r="A30" s="127">
        <v>20030074</v>
      </c>
      <c r="B30" s="127" t="s">
        <v>149</v>
      </c>
      <c r="C30" s="128">
        <v>374</v>
      </c>
      <c r="D30" s="128">
        <v>5</v>
      </c>
      <c r="E30" s="127" t="s">
        <v>418</v>
      </c>
      <c r="F30" s="129">
        <v>250000</v>
      </c>
    </row>
    <row r="31" spans="1:6" ht="12.75">
      <c r="A31" s="127">
        <v>20060113</v>
      </c>
      <c r="B31" s="127" t="s">
        <v>194</v>
      </c>
      <c r="C31" s="128">
        <v>1114</v>
      </c>
      <c r="D31" s="128">
        <v>5</v>
      </c>
      <c r="E31" s="127" t="s">
        <v>418</v>
      </c>
      <c r="F31" s="129">
        <v>8500000</v>
      </c>
    </row>
    <row r="32" spans="1:6" ht="12.75">
      <c r="A32" s="127">
        <v>19990144</v>
      </c>
      <c r="B32" s="127" t="s">
        <v>130</v>
      </c>
      <c r="C32" s="128">
        <v>426</v>
      </c>
      <c r="D32" s="128">
        <v>6</v>
      </c>
      <c r="E32" s="127" t="s">
        <v>415</v>
      </c>
      <c r="F32" s="129">
        <v>2000000</v>
      </c>
    </row>
    <row r="33" spans="1:6" ht="12.75">
      <c r="A33" s="127">
        <v>20042993</v>
      </c>
      <c r="B33" s="127" t="s">
        <v>170</v>
      </c>
      <c r="C33" s="128">
        <v>374</v>
      </c>
      <c r="D33" s="128">
        <v>6</v>
      </c>
      <c r="E33" s="127" t="s">
        <v>415</v>
      </c>
      <c r="F33" s="129">
        <v>500000</v>
      </c>
    </row>
    <row r="34" spans="1:6" ht="12.75">
      <c r="A34" s="127">
        <v>20090039</v>
      </c>
      <c r="B34" s="127" t="s">
        <v>227</v>
      </c>
      <c r="C34" s="128">
        <v>374</v>
      </c>
      <c r="D34" s="128">
        <v>6</v>
      </c>
      <c r="E34" s="127" t="s">
        <v>415</v>
      </c>
      <c r="F34" s="129">
        <v>1000000</v>
      </c>
    </row>
    <row r="35" spans="1:6" ht="12.75">
      <c r="A35" s="127">
        <v>20100122</v>
      </c>
      <c r="B35" s="127" t="s">
        <v>234</v>
      </c>
      <c r="C35" s="128">
        <v>375</v>
      </c>
      <c r="D35" s="128">
        <v>6</v>
      </c>
      <c r="E35" s="127" t="s">
        <v>415</v>
      </c>
      <c r="F35" s="129">
        <v>454550</v>
      </c>
    </row>
    <row r="36" spans="1:6" ht="12.75">
      <c r="A36" s="127">
        <v>19970061</v>
      </c>
      <c r="B36" s="127" t="s">
        <v>117</v>
      </c>
      <c r="C36" s="128">
        <v>374</v>
      </c>
      <c r="D36" s="128">
        <v>7</v>
      </c>
      <c r="E36" s="127" t="s">
        <v>409</v>
      </c>
      <c r="F36" s="129">
        <v>1000000</v>
      </c>
    </row>
    <row r="37" spans="1:6" ht="12.75">
      <c r="A37" s="127">
        <v>20030074</v>
      </c>
      <c r="B37" s="127" t="s">
        <v>149</v>
      </c>
      <c r="C37" s="128">
        <v>374</v>
      </c>
      <c r="D37" s="128">
        <v>7</v>
      </c>
      <c r="E37" s="127" t="s">
        <v>409</v>
      </c>
      <c r="F37" s="129">
        <v>250000</v>
      </c>
    </row>
    <row r="38" spans="1:6" ht="12.75">
      <c r="A38" s="127">
        <v>20030658</v>
      </c>
      <c r="B38" s="127" t="s">
        <v>162</v>
      </c>
      <c r="C38" s="128">
        <v>469</v>
      </c>
      <c r="D38" s="128">
        <v>8</v>
      </c>
      <c r="E38" s="127" t="s">
        <v>436</v>
      </c>
      <c r="F38" s="129">
        <v>500000</v>
      </c>
    </row>
    <row r="39" spans="1:6" ht="12.75">
      <c r="A39" s="127">
        <v>20190176</v>
      </c>
      <c r="B39" s="127" t="s">
        <v>382</v>
      </c>
      <c r="C39" s="128">
        <v>71</v>
      </c>
      <c r="D39" s="128">
        <v>8</v>
      </c>
      <c r="E39" s="127" t="s">
        <v>436</v>
      </c>
      <c r="F39" s="129">
        <v>1400000</v>
      </c>
    </row>
    <row r="40" spans="1:6" ht="12.75">
      <c r="A40" s="127">
        <v>20042889</v>
      </c>
      <c r="B40" s="127" t="s">
        <v>166</v>
      </c>
      <c r="C40" s="128">
        <v>506</v>
      </c>
      <c r="D40" s="128">
        <v>9</v>
      </c>
      <c r="E40" s="127" t="s">
        <v>438</v>
      </c>
      <c r="F40" s="129">
        <v>1000000</v>
      </c>
    </row>
    <row r="41" spans="1:6" ht="12.75">
      <c r="A41" s="127">
        <v>19960195</v>
      </c>
      <c r="B41" s="127" t="s">
        <v>115</v>
      </c>
      <c r="C41" s="128">
        <v>374</v>
      </c>
      <c r="D41" s="128">
        <v>10</v>
      </c>
      <c r="E41" s="127" t="s">
        <v>407</v>
      </c>
      <c r="F41" s="129">
        <v>1500000</v>
      </c>
    </row>
    <row r="42" spans="1:6" ht="12.75">
      <c r="A42" s="127">
        <v>20190053</v>
      </c>
      <c r="B42" s="127" t="s">
        <v>344</v>
      </c>
      <c r="C42" s="128">
        <v>1703</v>
      </c>
      <c r="D42" s="128">
        <v>10</v>
      </c>
      <c r="E42" s="127" t="s">
        <v>407</v>
      </c>
      <c r="F42" s="129">
        <v>8250000</v>
      </c>
    </row>
    <row r="43" spans="1:6" ht="12.75">
      <c r="A43" s="127">
        <v>20000172</v>
      </c>
      <c r="B43" s="127" t="s">
        <v>137</v>
      </c>
      <c r="C43" s="128">
        <v>374</v>
      </c>
      <c r="D43" s="128">
        <v>11</v>
      </c>
      <c r="E43" s="127" t="s">
        <v>417</v>
      </c>
      <c r="F43" s="129">
        <v>500000</v>
      </c>
    </row>
    <row r="44" spans="1:6" ht="12.75">
      <c r="A44" s="127">
        <v>20120045</v>
      </c>
      <c r="B44" s="127" t="s">
        <v>243</v>
      </c>
      <c r="C44" s="128">
        <v>71</v>
      </c>
      <c r="D44" s="128">
        <v>11</v>
      </c>
      <c r="E44" s="127" t="s">
        <v>417</v>
      </c>
      <c r="F44" s="129">
        <v>8000000</v>
      </c>
    </row>
    <row r="45" spans="1:6" ht="12.75">
      <c r="A45" s="127">
        <v>20190053</v>
      </c>
      <c r="B45" s="127" t="s">
        <v>344</v>
      </c>
      <c r="C45" s="128">
        <v>1703</v>
      </c>
      <c r="D45" s="128">
        <v>11</v>
      </c>
      <c r="E45" s="127" t="s">
        <v>417</v>
      </c>
      <c r="F45" s="129">
        <v>8250000</v>
      </c>
    </row>
    <row r="46" spans="1:6" ht="12.75">
      <c r="A46" s="127">
        <v>20030017</v>
      </c>
      <c r="B46" s="127" t="s">
        <v>147</v>
      </c>
      <c r="C46" s="128">
        <v>428</v>
      </c>
      <c r="D46" s="128">
        <v>12</v>
      </c>
      <c r="E46" s="127" t="s">
        <v>424</v>
      </c>
      <c r="F46" s="129">
        <v>750000</v>
      </c>
    </row>
    <row r="47" spans="1:6" ht="12.75">
      <c r="A47" s="127">
        <v>20030472</v>
      </c>
      <c r="B47" s="127" t="s">
        <v>158</v>
      </c>
      <c r="C47" s="128">
        <v>374</v>
      </c>
      <c r="D47" s="128">
        <v>12</v>
      </c>
      <c r="E47" s="127" t="s">
        <v>424</v>
      </c>
      <c r="F47" s="129">
        <v>750000</v>
      </c>
    </row>
    <row r="48" spans="1:6" ht="12.75">
      <c r="A48" s="127">
        <v>20120059</v>
      </c>
      <c r="B48" s="127" t="s">
        <v>246</v>
      </c>
      <c r="C48" s="128">
        <v>415</v>
      </c>
      <c r="D48" s="128">
        <v>12</v>
      </c>
      <c r="E48" s="127" t="s">
        <v>424</v>
      </c>
      <c r="F48" s="129">
        <v>17209960</v>
      </c>
    </row>
    <row r="49" spans="1:6" ht="12.75">
      <c r="A49" s="127">
        <v>20170067</v>
      </c>
      <c r="B49" s="127" t="s">
        <v>269</v>
      </c>
      <c r="C49" s="128">
        <v>415</v>
      </c>
      <c r="D49" s="128">
        <v>12</v>
      </c>
      <c r="E49" s="127" t="s">
        <v>424</v>
      </c>
      <c r="F49" s="129">
        <v>1264020</v>
      </c>
    </row>
    <row r="50" spans="1:6" ht="12.75">
      <c r="A50" s="127">
        <v>20170068</v>
      </c>
      <c r="B50" s="127" t="s">
        <v>270</v>
      </c>
      <c r="C50" s="128">
        <v>415</v>
      </c>
      <c r="D50" s="128">
        <v>12</v>
      </c>
      <c r="E50" s="127" t="s">
        <v>424</v>
      </c>
      <c r="F50" s="129">
        <v>1875220</v>
      </c>
    </row>
    <row r="51" spans="1:6" ht="12.75">
      <c r="A51" s="127">
        <v>20170071</v>
      </c>
      <c r="B51" s="127" t="s">
        <v>273</v>
      </c>
      <c r="C51" s="128">
        <v>415</v>
      </c>
      <c r="D51" s="128">
        <v>12</v>
      </c>
      <c r="E51" s="127" t="s">
        <v>424</v>
      </c>
      <c r="F51" s="129">
        <v>2186460</v>
      </c>
    </row>
    <row r="52" spans="1:6" ht="12.75">
      <c r="A52" s="127">
        <v>20190099</v>
      </c>
      <c r="B52" s="127" t="s">
        <v>351</v>
      </c>
      <c r="C52" s="128">
        <v>415</v>
      </c>
      <c r="D52" s="128">
        <v>12</v>
      </c>
      <c r="E52" s="127" t="s">
        <v>424</v>
      </c>
      <c r="F52" s="129">
        <v>300000</v>
      </c>
    </row>
    <row r="53" spans="1:6" ht="12.75">
      <c r="A53" s="127">
        <v>20100104</v>
      </c>
      <c r="B53" s="127" t="s">
        <v>233</v>
      </c>
      <c r="C53" s="128">
        <v>1002</v>
      </c>
      <c r="D53" s="128">
        <v>14</v>
      </c>
      <c r="E53" s="127" t="s">
        <v>450</v>
      </c>
      <c r="F53" s="129">
        <v>4500000</v>
      </c>
    </row>
    <row r="54" spans="1:6" ht="12.75">
      <c r="A54" s="127">
        <v>20030658</v>
      </c>
      <c r="B54" s="127" t="s">
        <v>162</v>
      </c>
      <c r="C54" s="128">
        <v>469</v>
      </c>
      <c r="D54" s="128">
        <v>15</v>
      </c>
      <c r="E54" s="127" t="s">
        <v>437</v>
      </c>
      <c r="F54" s="129">
        <v>500000</v>
      </c>
    </row>
    <row r="55" spans="1:6" ht="12.75">
      <c r="A55" s="127">
        <v>19970063</v>
      </c>
      <c r="B55" s="127" t="s">
        <v>118</v>
      </c>
      <c r="C55" s="128">
        <v>374</v>
      </c>
      <c r="D55" s="128">
        <v>16</v>
      </c>
      <c r="E55" s="127" t="s">
        <v>410</v>
      </c>
      <c r="F55" s="129">
        <v>1100000</v>
      </c>
    </row>
    <row r="56" spans="1:6" ht="12.75">
      <c r="A56" s="127">
        <v>20030475</v>
      </c>
      <c r="B56" s="127" t="s">
        <v>19</v>
      </c>
      <c r="C56" s="128">
        <v>428</v>
      </c>
      <c r="D56" s="128">
        <v>16</v>
      </c>
      <c r="E56" s="127" t="s">
        <v>410</v>
      </c>
      <c r="F56" s="129">
        <v>222220</v>
      </c>
    </row>
    <row r="57" spans="1:6" ht="12.75">
      <c r="A57" s="127">
        <v>20170126</v>
      </c>
      <c r="B57" s="127" t="s">
        <v>287</v>
      </c>
      <c r="C57" s="128">
        <v>1099</v>
      </c>
      <c r="D57" s="128">
        <v>16</v>
      </c>
      <c r="E57" s="127" t="s">
        <v>410</v>
      </c>
      <c r="F57" s="129">
        <v>8000000</v>
      </c>
    </row>
    <row r="58" spans="1:6" ht="12.75">
      <c r="A58" s="127">
        <v>20030475</v>
      </c>
      <c r="B58" s="127" t="s">
        <v>19</v>
      </c>
      <c r="C58" s="128">
        <v>428</v>
      </c>
      <c r="D58" s="128">
        <v>17</v>
      </c>
      <c r="E58" s="127" t="s">
        <v>429</v>
      </c>
      <c r="F58" s="129">
        <v>222220</v>
      </c>
    </row>
    <row r="59" spans="1:6" ht="12.75">
      <c r="A59" s="127">
        <v>20182617</v>
      </c>
      <c r="B59" s="127" t="s">
        <v>333</v>
      </c>
      <c r="C59" s="128">
        <v>678</v>
      </c>
      <c r="D59" s="128">
        <v>17</v>
      </c>
      <c r="E59" s="127" t="s">
        <v>429</v>
      </c>
      <c r="F59" s="129">
        <v>5000000</v>
      </c>
    </row>
    <row r="60" spans="1:6" ht="12.75">
      <c r="A60" s="127">
        <v>20030475</v>
      </c>
      <c r="B60" s="127" t="s">
        <v>19</v>
      </c>
      <c r="C60" s="128">
        <v>428</v>
      </c>
      <c r="D60" s="128">
        <v>18</v>
      </c>
      <c r="E60" s="127" t="s">
        <v>430</v>
      </c>
      <c r="F60" s="129">
        <v>222220</v>
      </c>
    </row>
    <row r="61" spans="1:6" ht="12.75">
      <c r="A61" s="127">
        <v>20110056</v>
      </c>
      <c r="B61" s="127" t="s">
        <v>236</v>
      </c>
      <c r="C61" s="128">
        <v>447</v>
      </c>
      <c r="D61" s="128">
        <v>18</v>
      </c>
      <c r="E61" s="127" t="s">
        <v>430</v>
      </c>
      <c r="F61" s="129">
        <v>6875000</v>
      </c>
    </row>
    <row r="62" spans="1:6" ht="12.75">
      <c r="A62" s="127">
        <v>20030475</v>
      </c>
      <c r="B62" s="127" t="s">
        <v>19</v>
      </c>
      <c r="C62" s="128">
        <v>428</v>
      </c>
      <c r="D62" s="128">
        <v>19</v>
      </c>
      <c r="E62" s="127" t="s">
        <v>431</v>
      </c>
      <c r="F62" s="129">
        <v>222220</v>
      </c>
    </row>
    <row r="63" spans="1:6" ht="12.75">
      <c r="A63" s="127">
        <v>20110056</v>
      </c>
      <c r="B63" s="127" t="s">
        <v>236</v>
      </c>
      <c r="C63" s="128">
        <v>447</v>
      </c>
      <c r="D63" s="128">
        <v>19</v>
      </c>
      <c r="E63" s="127" t="s">
        <v>431</v>
      </c>
      <c r="F63" s="129">
        <v>6875000</v>
      </c>
    </row>
    <row r="64" spans="1:6" ht="12.75">
      <c r="A64" s="127">
        <v>20120031</v>
      </c>
      <c r="B64" s="127" t="s">
        <v>241</v>
      </c>
      <c r="C64" s="128">
        <v>415</v>
      </c>
      <c r="D64" s="128">
        <v>19</v>
      </c>
      <c r="E64" s="127" t="s">
        <v>431</v>
      </c>
      <c r="F64" s="129">
        <v>10988790</v>
      </c>
    </row>
    <row r="65" spans="1:6" ht="12.75">
      <c r="A65" s="127">
        <v>20170191</v>
      </c>
      <c r="B65" s="127" t="s">
        <v>308</v>
      </c>
      <c r="C65" s="128">
        <v>415</v>
      </c>
      <c r="D65" s="128">
        <v>19</v>
      </c>
      <c r="E65" s="127" t="s">
        <v>431</v>
      </c>
      <c r="F65" s="129">
        <v>2772560</v>
      </c>
    </row>
    <row r="66" spans="1:6" ht="12.75">
      <c r="A66" s="127">
        <v>20170192</v>
      </c>
      <c r="B66" s="127" t="s">
        <v>309</v>
      </c>
      <c r="C66" s="128">
        <v>415</v>
      </c>
      <c r="D66" s="128">
        <v>19</v>
      </c>
      <c r="E66" s="127" t="s">
        <v>431</v>
      </c>
      <c r="F66" s="129">
        <v>3881910</v>
      </c>
    </row>
    <row r="67" spans="1:6" ht="12.75">
      <c r="A67" s="127">
        <v>20182298</v>
      </c>
      <c r="B67" s="127" t="s">
        <v>310</v>
      </c>
      <c r="C67" s="128">
        <v>415</v>
      </c>
      <c r="D67" s="128">
        <v>19</v>
      </c>
      <c r="E67" s="127" t="s">
        <v>431</v>
      </c>
      <c r="F67" s="129">
        <v>3102510</v>
      </c>
    </row>
    <row r="68" spans="1:6" ht="12.75">
      <c r="A68" s="127">
        <v>20190164</v>
      </c>
      <c r="B68" s="127" t="s">
        <v>374</v>
      </c>
      <c r="C68" s="128">
        <v>64</v>
      </c>
      <c r="D68" s="128">
        <v>19</v>
      </c>
      <c r="E68" s="127" t="s">
        <v>431</v>
      </c>
      <c r="F68" s="129">
        <v>1500000</v>
      </c>
    </row>
    <row r="69" spans="1:6" ht="12.75">
      <c r="A69" s="127">
        <v>20190182</v>
      </c>
      <c r="B69" s="127" t="s">
        <v>385</v>
      </c>
      <c r="C69" s="128">
        <v>71</v>
      </c>
      <c r="D69" s="128">
        <v>19</v>
      </c>
      <c r="E69" s="127" t="s">
        <v>431</v>
      </c>
      <c r="F69" s="129">
        <v>1800950</v>
      </c>
    </row>
    <row r="70" spans="1:6" ht="12.75">
      <c r="A70" s="127">
        <v>20030475</v>
      </c>
      <c r="B70" s="127" t="s">
        <v>19</v>
      </c>
      <c r="C70" s="128">
        <v>428</v>
      </c>
      <c r="D70" s="128">
        <v>20</v>
      </c>
      <c r="E70" s="127" t="s">
        <v>432</v>
      </c>
      <c r="F70" s="129">
        <v>222220</v>
      </c>
    </row>
    <row r="71" spans="1:6" ht="12.75">
      <c r="A71" s="127">
        <v>20170140</v>
      </c>
      <c r="B71" s="127" t="s">
        <v>295</v>
      </c>
      <c r="C71" s="128">
        <v>638</v>
      </c>
      <c r="D71" s="128">
        <v>20</v>
      </c>
      <c r="E71" s="127" t="s">
        <v>432</v>
      </c>
      <c r="F71" s="129">
        <v>1000000</v>
      </c>
    </row>
    <row r="72" spans="1:6" ht="12.75">
      <c r="A72" s="127">
        <v>20030475</v>
      </c>
      <c r="B72" s="127" t="s">
        <v>19</v>
      </c>
      <c r="C72" s="128">
        <v>428</v>
      </c>
      <c r="D72" s="128">
        <v>21</v>
      </c>
      <c r="E72" s="127" t="s">
        <v>433</v>
      </c>
      <c r="F72" s="129">
        <v>222230</v>
      </c>
    </row>
    <row r="73" spans="1:6" ht="12.75">
      <c r="A73" s="127">
        <v>20110056</v>
      </c>
      <c r="B73" s="127" t="s">
        <v>236</v>
      </c>
      <c r="C73" s="128">
        <v>447</v>
      </c>
      <c r="D73" s="128">
        <v>21</v>
      </c>
      <c r="E73" s="127" t="s">
        <v>433</v>
      </c>
      <c r="F73" s="129">
        <v>6875000</v>
      </c>
    </row>
    <row r="74" spans="1:6" ht="12.75">
      <c r="A74" s="127">
        <v>20190185</v>
      </c>
      <c r="B74" s="127" t="s">
        <v>386</v>
      </c>
      <c r="C74" s="128">
        <v>71</v>
      </c>
      <c r="D74" s="128">
        <v>21</v>
      </c>
      <c r="E74" s="127" t="s">
        <v>433</v>
      </c>
      <c r="F74" s="129">
        <v>1400000</v>
      </c>
    </row>
    <row r="75" spans="1:6" ht="12.75">
      <c r="A75" s="127">
        <v>20030475</v>
      </c>
      <c r="B75" s="127" t="s">
        <v>19</v>
      </c>
      <c r="C75" s="128">
        <v>428</v>
      </c>
      <c r="D75" s="128">
        <v>22</v>
      </c>
      <c r="E75" s="127" t="s">
        <v>434</v>
      </c>
      <c r="F75" s="129">
        <v>222220</v>
      </c>
    </row>
    <row r="76" spans="1:6" ht="12.75">
      <c r="A76" s="127">
        <v>20060232</v>
      </c>
      <c r="B76" s="127" t="s">
        <v>200</v>
      </c>
      <c r="C76" s="128">
        <v>426</v>
      </c>
      <c r="D76" s="128">
        <v>22</v>
      </c>
      <c r="E76" s="127" t="s">
        <v>434</v>
      </c>
      <c r="F76" s="129">
        <v>1500000</v>
      </c>
    </row>
    <row r="77" spans="1:6" ht="12.75">
      <c r="A77" s="127">
        <v>20190048</v>
      </c>
      <c r="B77" s="127" t="s">
        <v>339</v>
      </c>
      <c r="C77" s="128">
        <v>1703</v>
      </c>
      <c r="D77" s="128">
        <v>22</v>
      </c>
      <c r="E77" s="127" t="s">
        <v>434</v>
      </c>
      <c r="F77" s="129">
        <v>510125</v>
      </c>
    </row>
    <row r="78" spans="1:6" ht="12.75">
      <c r="A78" s="127">
        <v>20190049</v>
      </c>
      <c r="B78" s="127" t="s">
        <v>340</v>
      </c>
      <c r="C78" s="128">
        <v>1703</v>
      </c>
      <c r="D78" s="128">
        <v>22</v>
      </c>
      <c r="E78" s="127" t="s">
        <v>434</v>
      </c>
      <c r="F78" s="129">
        <v>510125</v>
      </c>
    </row>
    <row r="79" spans="1:6" ht="12.75">
      <c r="A79" s="127">
        <v>20190050</v>
      </c>
      <c r="B79" s="127" t="s">
        <v>341</v>
      </c>
      <c r="C79" s="128">
        <v>1703</v>
      </c>
      <c r="D79" s="128">
        <v>22</v>
      </c>
      <c r="E79" s="127" t="s">
        <v>434</v>
      </c>
      <c r="F79" s="129">
        <v>836520</v>
      </c>
    </row>
    <row r="80" spans="1:6" ht="12.75">
      <c r="A80" s="127">
        <v>20190051</v>
      </c>
      <c r="B80" s="127" t="s">
        <v>342</v>
      </c>
      <c r="C80" s="128">
        <v>1703</v>
      </c>
      <c r="D80" s="128">
        <v>22</v>
      </c>
      <c r="E80" s="127" t="s">
        <v>434</v>
      </c>
      <c r="F80" s="129">
        <v>836520</v>
      </c>
    </row>
    <row r="81" spans="1:6" ht="12.75">
      <c r="A81" s="127">
        <v>20190169</v>
      </c>
      <c r="B81" s="127" t="s">
        <v>376</v>
      </c>
      <c r="C81" s="128">
        <v>639</v>
      </c>
      <c r="D81" s="128">
        <v>22</v>
      </c>
      <c r="E81" s="127" t="s">
        <v>434</v>
      </c>
      <c r="F81" s="129">
        <v>26086960</v>
      </c>
    </row>
    <row r="82" spans="1:6" ht="12.75">
      <c r="A82" s="127">
        <v>20190187</v>
      </c>
      <c r="B82" s="127" t="s">
        <v>387</v>
      </c>
      <c r="C82" s="128">
        <v>71</v>
      </c>
      <c r="D82" s="128">
        <v>22</v>
      </c>
      <c r="E82" s="127" t="s">
        <v>434</v>
      </c>
      <c r="F82" s="129">
        <v>1600000</v>
      </c>
    </row>
    <row r="83" spans="1:6" ht="12.75">
      <c r="A83" s="127">
        <v>20030475</v>
      </c>
      <c r="B83" s="127" t="s">
        <v>19</v>
      </c>
      <c r="C83" s="128">
        <v>428</v>
      </c>
      <c r="D83" s="128">
        <v>24</v>
      </c>
      <c r="E83" s="127" t="s">
        <v>435</v>
      </c>
      <c r="F83" s="129">
        <v>222226</v>
      </c>
    </row>
    <row r="84" spans="1:6" ht="12.75">
      <c r="A84" s="127">
        <v>19980174</v>
      </c>
      <c r="B84" s="127" t="s">
        <v>120</v>
      </c>
      <c r="C84" s="128">
        <v>374</v>
      </c>
      <c r="D84" s="128">
        <v>25</v>
      </c>
      <c r="E84" s="127" t="s">
        <v>411</v>
      </c>
      <c r="F84" s="129">
        <v>2500000</v>
      </c>
    </row>
    <row r="85" spans="1:6" ht="12.75">
      <c r="A85" s="127">
        <v>20010118</v>
      </c>
      <c r="B85" s="127" t="s">
        <v>140</v>
      </c>
      <c r="C85" s="128">
        <v>374</v>
      </c>
      <c r="D85" s="128">
        <v>25</v>
      </c>
      <c r="E85" s="127" t="s">
        <v>411</v>
      </c>
      <c r="F85" s="129">
        <v>1600000</v>
      </c>
    </row>
    <row r="86" spans="1:6" ht="12.75">
      <c r="A86" s="127">
        <v>20030475</v>
      </c>
      <c r="B86" s="127" t="s">
        <v>19</v>
      </c>
      <c r="C86" s="128">
        <v>428</v>
      </c>
      <c r="D86" s="128">
        <v>25</v>
      </c>
      <c r="E86" s="127" t="s">
        <v>411</v>
      </c>
      <c r="F86" s="129">
        <v>222224</v>
      </c>
    </row>
    <row r="87" spans="1:6" ht="12.75">
      <c r="A87" s="127">
        <v>20060232</v>
      </c>
      <c r="B87" s="127" t="s">
        <v>200</v>
      </c>
      <c r="C87" s="128">
        <v>426</v>
      </c>
      <c r="D87" s="128">
        <v>25</v>
      </c>
      <c r="E87" s="127" t="s">
        <v>411</v>
      </c>
      <c r="F87" s="129">
        <v>500000</v>
      </c>
    </row>
    <row r="88" spans="1:6" ht="12.75">
      <c r="A88" s="127">
        <v>20190048</v>
      </c>
      <c r="B88" s="127" t="s">
        <v>339</v>
      </c>
      <c r="C88" s="128">
        <v>1703</v>
      </c>
      <c r="D88" s="128">
        <v>25</v>
      </c>
      <c r="E88" s="127" t="s">
        <v>411</v>
      </c>
      <c r="F88" s="129">
        <v>510125</v>
      </c>
    </row>
    <row r="89" spans="1:6" ht="12.75">
      <c r="A89" s="127">
        <v>20190049</v>
      </c>
      <c r="B89" s="127" t="s">
        <v>340</v>
      </c>
      <c r="C89" s="128">
        <v>1703</v>
      </c>
      <c r="D89" s="128">
        <v>25</v>
      </c>
      <c r="E89" s="127" t="s">
        <v>411</v>
      </c>
      <c r="F89" s="129">
        <v>510125</v>
      </c>
    </row>
    <row r="90" spans="1:6" ht="12.75">
      <c r="A90" s="127">
        <v>20110056</v>
      </c>
      <c r="B90" s="127" t="s">
        <v>236</v>
      </c>
      <c r="C90" s="128">
        <v>447</v>
      </c>
      <c r="D90" s="128">
        <v>26</v>
      </c>
      <c r="E90" s="127" t="s">
        <v>453</v>
      </c>
      <c r="F90" s="129">
        <v>6875000</v>
      </c>
    </row>
    <row r="91" spans="1:6" ht="12.75">
      <c r="A91" s="127">
        <v>20190158</v>
      </c>
      <c r="B91" s="127" t="s">
        <v>368</v>
      </c>
      <c r="C91" s="128">
        <v>1114</v>
      </c>
      <c r="D91" s="128">
        <v>26</v>
      </c>
      <c r="E91" s="127" t="s">
        <v>453</v>
      </c>
      <c r="F91" s="129">
        <v>1650000</v>
      </c>
    </row>
    <row r="92" spans="1:6" ht="12.75">
      <c r="A92" s="127">
        <v>20190188</v>
      </c>
      <c r="B92" s="127" t="s">
        <v>388</v>
      </c>
      <c r="C92" s="128">
        <v>71</v>
      </c>
      <c r="D92" s="128">
        <v>28</v>
      </c>
      <c r="E92" s="127" t="s">
        <v>461</v>
      </c>
      <c r="F92" s="129">
        <v>1400000</v>
      </c>
    </row>
    <row r="93" spans="1:6" ht="12.75">
      <c r="A93" s="127">
        <v>20080078</v>
      </c>
      <c r="B93" s="127" t="s">
        <v>219</v>
      </c>
      <c r="C93" s="128">
        <v>428</v>
      </c>
      <c r="D93" s="128">
        <v>29</v>
      </c>
      <c r="E93" s="127" t="s">
        <v>445</v>
      </c>
      <c r="F93" s="129">
        <v>6000000</v>
      </c>
    </row>
    <row r="94" spans="1:6" ht="12.75">
      <c r="A94" s="127">
        <v>20170128</v>
      </c>
      <c r="B94" s="127" t="s">
        <v>289</v>
      </c>
      <c r="C94" s="128">
        <v>427</v>
      </c>
      <c r="D94" s="128">
        <v>29</v>
      </c>
      <c r="E94" s="127" t="s">
        <v>445</v>
      </c>
      <c r="F94" s="129">
        <v>20000000</v>
      </c>
    </row>
    <row r="95" spans="1:6" ht="12.75">
      <c r="A95" s="127">
        <v>20190160</v>
      </c>
      <c r="B95" s="127" t="s">
        <v>370</v>
      </c>
      <c r="C95" s="128">
        <v>1114</v>
      </c>
      <c r="D95" s="128">
        <v>29</v>
      </c>
      <c r="E95" s="127" t="s">
        <v>445</v>
      </c>
      <c r="F95" s="129">
        <v>1650000</v>
      </c>
    </row>
    <row r="96" spans="1:6" ht="12.75">
      <c r="A96" s="127">
        <v>19940414</v>
      </c>
      <c r="B96" s="127" t="s">
        <v>111</v>
      </c>
      <c r="C96" s="128">
        <v>374</v>
      </c>
      <c r="D96" s="128">
        <v>30</v>
      </c>
      <c r="E96" s="127" t="s">
        <v>405</v>
      </c>
      <c r="F96" s="129">
        <v>1500000</v>
      </c>
    </row>
    <row r="97" spans="1:6" ht="12.75">
      <c r="A97" s="127">
        <v>20100100</v>
      </c>
      <c r="B97" s="127" t="s">
        <v>232</v>
      </c>
      <c r="C97" s="128">
        <v>73</v>
      </c>
      <c r="D97" s="128">
        <v>31</v>
      </c>
      <c r="E97" s="127" t="s">
        <v>446</v>
      </c>
      <c r="F97" s="129">
        <v>360000</v>
      </c>
    </row>
    <row r="98" spans="1:6" ht="12.75">
      <c r="A98" s="127">
        <v>20182522</v>
      </c>
      <c r="B98" s="127" t="s">
        <v>324</v>
      </c>
      <c r="C98" s="128">
        <v>427</v>
      </c>
      <c r="D98" s="128">
        <v>31</v>
      </c>
      <c r="E98" s="127" t="s">
        <v>446</v>
      </c>
      <c r="F98" s="129">
        <v>2441000</v>
      </c>
    </row>
    <row r="99" spans="1:6" ht="12.75">
      <c r="A99" s="127">
        <v>19980266</v>
      </c>
      <c r="B99" s="127" t="s">
        <v>123</v>
      </c>
      <c r="C99" s="128">
        <v>1480</v>
      </c>
      <c r="D99" s="128">
        <v>32</v>
      </c>
      <c r="E99" s="127" t="s">
        <v>412</v>
      </c>
      <c r="F99" s="129">
        <v>700000</v>
      </c>
    </row>
    <row r="100" spans="1:6" ht="12.75">
      <c r="A100" s="127">
        <v>20110092</v>
      </c>
      <c r="B100" s="127" t="s">
        <v>239</v>
      </c>
      <c r="C100" s="128">
        <v>415</v>
      </c>
      <c r="D100" s="128">
        <v>32</v>
      </c>
      <c r="E100" s="127" t="s">
        <v>412</v>
      </c>
      <c r="F100" s="129">
        <v>5500000</v>
      </c>
    </row>
    <row r="101" spans="1:6" ht="12.75">
      <c r="A101" s="127">
        <v>20190003</v>
      </c>
      <c r="B101" s="127" t="s">
        <v>336</v>
      </c>
      <c r="C101" s="128">
        <v>415</v>
      </c>
      <c r="D101" s="128">
        <v>32</v>
      </c>
      <c r="E101" s="127" t="s">
        <v>412</v>
      </c>
      <c r="F101" s="129">
        <v>1500000</v>
      </c>
    </row>
    <row r="102" spans="1:6" ht="12.75">
      <c r="A102" s="127">
        <v>20190004</v>
      </c>
      <c r="B102" s="127" t="s">
        <v>337</v>
      </c>
      <c r="C102" s="128">
        <v>415</v>
      </c>
      <c r="D102" s="128">
        <v>32</v>
      </c>
      <c r="E102" s="127" t="s">
        <v>412</v>
      </c>
      <c r="F102" s="129">
        <v>450000</v>
      </c>
    </row>
    <row r="103" spans="1:6" ht="12.75">
      <c r="A103" s="127">
        <v>20190005</v>
      </c>
      <c r="B103" s="127" t="s">
        <v>338</v>
      </c>
      <c r="C103" s="128">
        <v>415</v>
      </c>
      <c r="D103" s="128">
        <v>32</v>
      </c>
      <c r="E103" s="127" t="s">
        <v>412</v>
      </c>
      <c r="F103" s="129">
        <v>500000</v>
      </c>
    </row>
    <row r="104" spans="1:6" ht="12.75">
      <c r="A104" s="127">
        <v>19960525</v>
      </c>
      <c r="B104" s="127" t="s">
        <v>116</v>
      </c>
      <c r="C104" s="128">
        <v>447</v>
      </c>
      <c r="D104" s="128">
        <v>33</v>
      </c>
      <c r="E104" s="127" t="s">
        <v>408</v>
      </c>
      <c r="F104" s="129">
        <v>500000</v>
      </c>
    </row>
    <row r="105" spans="1:6" ht="12.75">
      <c r="A105" s="127">
        <v>20100100</v>
      </c>
      <c r="B105" s="127" t="s">
        <v>232</v>
      </c>
      <c r="C105" s="128">
        <v>73</v>
      </c>
      <c r="D105" s="128">
        <v>34</v>
      </c>
      <c r="E105" s="127" t="s">
        <v>447</v>
      </c>
      <c r="F105" s="129">
        <v>380000</v>
      </c>
    </row>
    <row r="106" spans="1:6" ht="12.75">
      <c r="A106" s="127">
        <v>20182618</v>
      </c>
      <c r="B106" s="127" t="s">
        <v>334</v>
      </c>
      <c r="C106" s="128">
        <v>678</v>
      </c>
      <c r="D106" s="128">
        <v>34</v>
      </c>
      <c r="E106" s="127" t="s">
        <v>447</v>
      </c>
      <c r="F106" s="129">
        <v>5000000</v>
      </c>
    </row>
    <row r="107" spans="1:6" ht="12.75">
      <c r="A107" s="127">
        <v>20190054</v>
      </c>
      <c r="B107" s="127" t="s">
        <v>345</v>
      </c>
      <c r="C107" s="128">
        <v>1703</v>
      </c>
      <c r="D107" s="128">
        <v>35</v>
      </c>
      <c r="E107" s="127" t="s">
        <v>458</v>
      </c>
      <c r="F107" s="129">
        <v>15000000</v>
      </c>
    </row>
    <row r="108" spans="1:6" ht="12.75">
      <c r="A108" s="127">
        <v>20100100</v>
      </c>
      <c r="B108" s="127" t="s">
        <v>232</v>
      </c>
      <c r="C108" s="128">
        <v>73</v>
      </c>
      <c r="D108" s="128">
        <v>36</v>
      </c>
      <c r="E108" s="127" t="s">
        <v>448</v>
      </c>
      <c r="F108" s="129">
        <v>380000</v>
      </c>
    </row>
    <row r="109" spans="1:6" ht="12.75">
      <c r="A109" s="127">
        <v>20100122</v>
      </c>
      <c r="B109" s="127" t="s">
        <v>234</v>
      </c>
      <c r="C109" s="128">
        <v>375</v>
      </c>
      <c r="D109" s="128">
        <v>36</v>
      </c>
      <c r="E109" s="127" t="s">
        <v>448</v>
      </c>
      <c r="F109" s="129">
        <v>454545</v>
      </c>
    </row>
    <row r="110" spans="1:6" ht="12.75">
      <c r="A110" s="127">
        <v>20182456</v>
      </c>
      <c r="B110" s="127" t="s">
        <v>322</v>
      </c>
      <c r="C110" s="128">
        <v>639</v>
      </c>
      <c r="D110" s="128">
        <v>36</v>
      </c>
      <c r="E110" s="127" t="s">
        <v>448</v>
      </c>
      <c r="F110" s="129">
        <v>3000000</v>
      </c>
    </row>
    <row r="111" spans="1:6" ht="12.75">
      <c r="A111" s="127">
        <v>20190189</v>
      </c>
      <c r="B111" s="127" t="s">
        <v>389</v>
      </c>
      <c r="C111" s="128">
        <v>71</v>
      </c>
      <c r="D111" s="128">
        <v>36</v>
      </c>
      <c r="E111" s="127" t="s">
        <v>448</v>
      </c>
      <c r="F111" s="129">
        <v>1500000</v>
      </c>
    </row>
    <row r="112" spans="1:6" ht="12.75">
      <c r="A112" s="127">
        <v>20100122</v>
      </c>
      <c r="B112" s="127" t="s">
        <v>234</v>
      </c>
      <c r="C112" s="128">
        <v>375</v>
      </c>
      <c r="D112" s="128">
        <v>37</v>
      </c>
      <c r="E112" s="127" t="s">
        <v>451</v>
      </c>
      <c r="F112" s="129">
        <v>454545</v>
      </c>
    </row>
    <row r="113" spans="1:6" ht="12.75">
      <c r="A113" s="127">
        <v>20060103</v>
      </c>
      <c r="B113" s="127" t="s">
        <v>190</v>
      </c>
      <c r="C113" s="128">
        <v>1626</v>
      </c>
      <c r="D113" s="128">
        <v>38</v>
      </c>
      <c r="E113" s="127" t="s">
        <v>439</v>
      </c>
      <c r="F113" s="129">
        <v>333333.33</v>
      </c>
    </row>
    <row r="114" spans="1:6" ht="12.75">
      <c r="A114" s="127">
        <v>20100122</v>
      </c>
      <c r="B114" s="127" t="s">
        <v>234</v>
      </c>
      <c r="C114" s="128">
        <v>375</v>
      </c>
      <c r="D114" s="128">
        <v>38</v>
      </c>
      <c r="E114" s="127" t="s">
        <v>439</v>
      </c>
      <c r="F114" s="129">
        <v>454545</v>
      </c>
    </row>
    <row r="115" spans="1:6" ht="12.75">
      <c r="A115" s="127">
        <v>20190162</v>
      </c>
      <c r="B115" s="127" t="s">
        <v>372</v>
      </c>
      <c r="C115" s="128">
        <v>80</v>
      </c>
      <c r="D115" s="128">
        <v>38</v>
      </c>
      <c r="E115" s="127" t="s">
        <v>439</v>
      </c>
      <c r="F115" s="129">
        <v>500000</v>
      </c>
    </row>
    <row r="116" spans="1:6" ht="12.75">
      <c r="A116" s="127">
        <v>20030472</v>
      </c>
      <c r="B116" s="127" t="s">
        <v>158</v>
      </c>
      <c r="C116" s="128">
        <v>374</v>
      </c>
      <c r="D116" s="128">
        <v>39</v>
      </c>
      <c r="E116" s="127" t="s">
        <v>428</v>
      </c>
      <c r="F116" s="129">
        <v>750000</v>
      </c>
    </row>
    <row r="117" spans="1:6" ht="12.75">
      <c r="A117" s="127">
        <v>20030167</v>
      </c>
      <c r="B117" s="127" t="s">
        <v>150</v>
      </c>
      <c r="C117" s="128">
        <v>1494</v>
      </c>
      <c r="D117" s="128">
        <v>40</v>
      </c>
      <c r="E117" s="127" t="s">
        <v>425</v>
      </c>
      <c r="F117" s="129">
        <v>1000000</v>
      </c>
    </row>
    <row r="118" spans="1:6" ht="12.75">
      <c r="A118" s="127">
        <v>20042992</v>
      </c>
      <c r="B118" s="127" t="s">
        <v>169</v>
      </c>
      <c r="C118" s="128">
        <v>374</v>
      </c>
      <c r="D118" s="128">
        <v>40</v>
      </c>
      <c r="E118" s="127" t="s">
        <v>425</v>
      </c>
      <c r="F118" s="129">
        <v>1000000</v>
      </c>
    </row>
    <row r="119" spans="1:6" ht="12.75">
      <c r="A119" s="127">
        <v>20060241</v>
      </c>
      <c r="B119" s="127" t="s">
        <v>201</v>
      </c>
      <c r="C119" s="128">
        <v>428</v>
      </c>
      <c r="D119" s="128">
        <v>40</v>
      </c>
      <c r="E119" s="127" t="s">
        <v>425</v>
      </c>
      <c r="F119" s="129">
        <v>1500000</v>
      </c>
    </row>
    <row r="120" spans="1:6" ht="12.75">
      <c r="A120" s="127">
        <v>20100122</v>
      </c>
      <c r="B120" s="127" t="s">
        <v>234</v>
      </c>
      <c r="C120" s="128">
        <v>375</v>
      </c>
      <c r="D120" s="128">
        <v>40</v>
      </c>
      <c r="E120" s="127" t="s">
        <v>425</v>
      </c>
      <c r="F120" s="129">
        <v>454545</v>
      </c>
    </row>
    <row r="121" spans="1:6" ht="12.75">
      <c r="A121" s="127">
        <v>20060103</v>
      </c>
      <c r="B121" s="127" t="s">
        <v>190</v>
      </c>
      <c r="C121" s="128">
        <v>1626</v>
      </c>
      <c r="D121" s="128">
        <v>41</v>
      </c>
      <c r="E121" s="127" t="s">
        <v>440</v>
      </c>
      <c r="F121" s="129">
        <v>333333.33</v>
      </c>
    </row>
    <row r="122" spans="1:6" ht="12.75">
      <c r="A122" s="127">
        <v>20100122</v>
      </c>
      <c r="B122" s="127" t="s">
        <v>234</v>
      </c>
      <c r="C122" s="128">
        <v>375</v>
      </c>
      <c r="D122" s="128">
        <v>41</v>
      </c>
      <c r="E122" s="127" t="s">
        <v>440</v>
      </c>
      <c r="F122" s="129">
        <v>454545</v>
      </c>
    </row>
    <row r="123" spans="1:6" ht="12.75">
      <c r="A123" s="127">
        <v>20110091</v>
      </c>
      <c r="B123" s="127" t="s">
        <v>238</v>
      </c>
      <c r="C123" s="128">
        <v>415</v>
      </c>
      <c r="D123" s="128">
        <v>41</v>
      </c>
      <c r="E123" s="127" t="s">
        <v>440</v>
      </c>
      <c r="F123" s="129">
        <v>5350000</v>
      </c>
    </row>
    <row r="124" spans="1:6" ht="12.75">
      <c r="A124" s="127">
        <v>20120033</v>
      </c>
      <c r="B124" s="127" t="s">
        <v>242</v>
      </c>
      <c r="C124" s="128">
        <v>415</v>
      </c>
      <c r="D124" s="128">
        <v>41</v>
      </c>
      <c r="E124" s="127" t="s">
        <v>440</v>
      </c>
      <c r="F124" s="129">
        <v>20317520</v>
      </c>
    </row>
    <row r="125" spans="1:6" ht="12.75">
      <c r="A125" s="127">
        <v>20140010</v>
      </c>
      <c r="B125" s="127" t="s">
        <v>256</v>
      </c>
      <c r="C125" s="128">
        <v>1703</v>
      </c>
      <c r="D125" s="128">
        <v>41</v>
      </c>
      <c r="E125" s="127" t="s">
        <v>440</v>
      </c>
      <c r="F125" s="129">
        <v>5000000</v>
      </c>
    </row>
    <row r="126" spans="1:6" ht="12.75">
      <c r="A126" s="127">
        <v>20162191</v>
      </c>
      <c r="B126" s="127" t="s">
        <v>262</v>
      </c>
      <c r="C126" s="128">
        <v>1099</v>
      </c>
      <c r="D126" s="128">
        <v>41</v>
      </c>
      <c r="E126" s="127" t="s">
        <v>440</v>
      </c>
      <c r="F126" s="129">
        <v>1000000</v>
      </c>
    </row>
    <row r="127" spans="1:6" ht="12.75">
      <c r="A127" s="127">
        <v>20170069</v>
      </c>
      <c r="B127" s="127" t="s">
        <v>271</v>
      </c>
      <c r="C127" s="128">
        <v>415</v>
      </c>
      <c r="D127" s="128">
        <v>41</v>
      </c>
      <c r="E127" s="127" t="s">
        <v>440</v>
      </c>
      <c r="F127" s="129">
        <v>6500000</v>
      </c>
    </row>
    <row r="128" spans="1:6" ht="12.75">
      <c r="A128" s="127">
        <v>20170070</v>
      </c>
      <c r="B128" s="127" t="s">
        <v>272</v>
      </c>
      <c r="C128" s="128">
        <v>415</v>
      </c>
      <c r="D128" s="128">
        <v>41</v>
      </c>
      <c r="E128" s="127" t="s">
        <v>440</v>
      </c>
      <c r="F128" s="129">
        <v>2500000</v>
      </c>
    </row>
    <row r="129" spans="1:6" ht="12.75">
      <c r="A129" s="127">
        <v>20170072</v>
      </c>
      <c r="B129" s="127" t="s">
        <v>274</v>
      </c>
      <c r="C129" s="128">
        <v>415</v>
      </c>
      <c r="D129" s="128">
        <v>41</v>
      </c>
      <c r="E129" s="127" t="s">
        <v>440</v>
      </c>
      <c r="F129" s="129">
        <v>9850000</v>
      </c>
    </row>
    <row r="130" spans="1:6" ht="12.75">
      <c r="A130" s="127">
        <v>20170091</v>
      </c>
      <c r="B130" s="127" t="s">
        <v>278</v>
      </c>
      <c r="C130" s="128">
        <v>415</v>
      </c>
      <c r="D130" s="128">
        <v>41</v>
      </c>
      <c r="E130" s="127" t="s">
        <v>440</v>
      </c>
      <c r="F130" s="129">
        <v>12007600</v>
      </c>
    </row>
    <row r="131" spans="1:6" ht="12.75">
      <c r="A131" s="127">
        <v>20170093</v>
      </c>
      <c r="B131" s="127" t="s">
        <v>279</v>
      </c>
      <c r="C131" s="128">
        <v>415</v>
      </c>
      <c r="D131" s="128">
        <v>41</v>
      </c>
      <c r="E131" s="127" t="s">
        <v>440</v>
      </c>
      <c r="F131" s="129">
        <v>7219640</v>
      </c>
    </row>
    <row r="132" spans="1:6" ht="12.75">
      <c r="A132" s="127">
        <v>20170096</v>
      </c>
      <c r="B132" s="127" t="s">
        <v>280</v>
      </c>
      <c r="C132" s="128">
        <v>415</v>
      </c>
      <c r="D132" s="128">
        <v>41</v>
      </c>
      <c r="E132" s="127" t="s">
        <v>440</v>
      </c>
      <c r="F132" s="129">
        <v>10053130</v>
      </c>
    </row>
    <row r="133" spans="1:6" ht="12.75">
      <c r="A133" s="127">
        <v>20190095</v>
      </c>
      <c r="B133" s="127" t="s">
        <v>348</v>
      </c>
      <c r="C133" s="128">
        <v>415</v>
      </c>
      <c r="D133" s="128">
        <v>41</v>
      </c>
      <c r="E133" s="127" t="s">
        <v>440</v>
      </c>
      <c r="F133" s="129">
        <v>300000</v>
      </c>
    </row>
    <row r="134" spans="1:6" ht="12.75">
      <c r="A134" s="127">
        <v>20190097</v>
      </c>
      <c r="B134" s="127" t="s">
        <v>350</v>
      </c>
      <c r="C134" s="128">
        <v>415</v>
      </c>
      <c r="D134" s="128">
        <v>41</v>
      </c>
      <c r="E134" s="127" t="s">
        <v>440</v>
      </c>
      <c r="F134" s="129">
        <v>300000</v>
      </c>
    </row>
    <row r="135" spans="1:6" ht="12.75">
      <c r="A135" s="127">
        <v>20182619</v>
      </c>
      <c r="B135" s="127" t="s">
        <v>335</v>
      </c>
      <c r="C135" s="128">
        <v>65</v>
      </c>
      <c r="D135" s="128">
        <v>42</v>
      </c>
      <c r="E135" s="127" t="s">
        <v>457</v>
      </c>
      <c r="F135" s="129">
        <v>5000000</v>
      </c>
    </row>
    <row r="136" spans="1:6" ht="12.75">
      <c r="A136" s="127">
        <v>20070144</v>
      </c>
      <c r="B136" s="127" t="s">
        <v>206</v>
      </c>
      <c r="C136" s="128">
        <v>977</v>
      </c>
      <c r="D136" s="128">
        <v>43</v>
      </c>
      <c r="E136" s="127" t="s">
        <v>444</v>
      </c>
      <c r="F136" s="129">
        <v>19000000</v>
      </c>
    </row>
    <row r="137" spans="1:6" ht="12.75">
      <c r="A137" s="127">
        <v>20100122</v>
      </c>
      <c r="B137" s="127" t="s">
        <v>234</v>
      </c>
      <c r="C137" s="128">
        <v>375</v>
      </c>
      <c r="D137" s="128">
        <v>44</v>
      </c>
      <c r="E137" s="127" t="s">
        <v>452</v>
      </c>
      <c r="F137" s="129">
        <v>454545</v>
      </c>
    </row>
    <row r="138" spans="1:6" ht="12.75">
      <c r="A138" s="127">
        <v>20190190</v>
      </c>
      <c r="B138" s="127" t="s">
        <v>390</v>
      </c>
      <c r="C138" s="128">
        <v>71</v>
      </c>
      <c r="D138" s="128">
        <v>44</v>
      </c>
      <c r="E138" s="127" t="s">
        <v>452</v>
      </c>
      <c r="F138" s="129">
        <v>1800000</v>
      </c>
    </row>
    <row r="139" spans="1:6" ht="12.75">
      <c r="A139" s="127">
        <v>20120030</v>
      </c>
      <c r="B139" s="127" t="s">
        <v>240</v>
      </c>
      <c r="C139" s="128">
        <v>415</v>
      </c>
      <c r="D139" s="128">
        <v>45</v>
      </c>
      <c r="E139" s="127" t="s">
        <v>455</v>
      </c>
      <c r="F139" s="129">
        <v>20403050</v>
      </c>
    </row>
    <row r="140" spans="1:6" ht="12.75">
      <c r="A140" s="127">
        <v>20170079</v>
      </c>
      <c r="B140" s="127" t="s">
        <v>275</v>
      </c>
      <c r="C140" s="128">
        <v>415</v>
      </c>
      <c r="D140" s="128">
        <v>45</v>
      </c>
      <c r="E140" s="127" t="s">
        <v>455</v>
      </c>
      <c r="F140" s="129">
        <v>8657090</v>
      </c>
    </row>
    <row r="141" spans="1:6" ht="12.75">
      <c r="A141" s="127">
        <v>20170081</v>
      </c>
      <c r="B141" s="127" t="s">
        <v>276</v>
      </c>
      <c r="C141" s="128">
        <v>415</v>
      </c>
      <c r="D141" s="128">
        <v>45</v>
      </c>
      <c r="E141" s="127" t="s">
        <v>455</v>
      </c>
      <c r="F141" s="129">
        <v>3283180</v>
      </c>
    </row>
    <row r="142" spans="1:6" ht="12.75">
      <c r="A142" s="127">
        <v>20170083</v>
      </c>
      <c r="B142" s="127" t="s">
        <v>277</v>
      </c>
      <c r="C142" s="128">
        <v>415</v>
      </c>
      <c r="D142" s="128">
        <v>45</v>
      </c>
      <c r="E142" s="127" t="s">
        <v>455</v>
      </c>
      <c r="F142" s="129">
        <v>9113320</v>
      </c>
    </row>
    <row r="143" spans="1:6" ht="12.75">
      <c r="A143" s="127">
        <v>20190096</v>
      </c>
      <c r="B143" s="127" t="s">
        <v>349</v>
      </c>
      <c r="C143" s="128">
        <v>415</v>
      </c>
      <c r="D143" s="128">
        <v>45</v>
      </c>
      <c r="E143" s="127" t="s">
        <v>455</v>
      </c>
      <c r="F143" s="129">
        <v>300000</v>
      </c>
    </row>
    <row r="144" spans="1:6" ht="12.75">
      <c r="A144" s="127">
        <v>20010119</v>
      </c>
      <c r="B144" s="127" t="s">
        <v>141</v>
      </c>
      <c r="C144" s="128">
        <v>374</v>
      </c>
      <c r="D144" s="128">
        <v>46</v>
      </c>
      <c r="E144" s="127" t="s">
        <v>420</v>
      </c>
      <c r="F144" s="129">
        <v>1500000</v>
      </c>
    </row>
    <row r="145" spans="1:6" ht="12.75">
      <c r="A145" s="127">
        <v>20060103</v>
      </c>
      <c r="B145" s="127" t="s">
        <v>190</v>
      </c>
      <c r="C145" s="128">
        <v>1626</v>
      </c>
      <c r="D145" s="128">
        <v>46</v>
      </c>
      <c r="E145" s="127" t="s">
        <v>420</v>
      </c>
      <c r="F145" s="129">
        <v>333333.34</v>
      </c>
    </row>
    <row r="146" spans="1:6" ht="12.75">
      <c r="A146" s="127">
        <v>20190052</v>
      </c>
      <c r="B146" s="127" t="s">
        <v>343</v>
      </c>
      <c r="C146" s="128">
        <v>1703</v>
      </c>
      <c r="D146" s="128">
        <v>46</v>
      </c>
      <c r="E146" s="127" t="s">
        <v>420</v>
      </c>
      <c r="F146" s="129">
        <v>10000000</v>
      </c>
    </row>
    <row r="147" spans="1:6" ht="12.75">
      <c r="A147" s="127">
        <v>20190177</v>
      </c>
      <c r="B147" s="127" t="s">
        <v>383</v>
      </c>
      <c r="C147" s="128">
        <v>1703</v>
      </c>
      <c r="D147" s="128">
        <v>46</v>
      </c>
      <c r="E147" s="127" t="s">
        <v>420</v>
      </c>
      <c r="F147" s="129">
        <v>21500000</v>
      </c>
    </row>
    <row r="148" spans="1:6" ht="12.75">
      <c r="A148" s="127">
        <v>20190168</v>
      </c>
      <c r="B148" s="127" t="s">
        <v>375</v>
      </c>
      <c r="C148" s="128">
        <v>80</v>
      </c>
      <c r="D148" s="128">
        <v>47</v>
      </c>
      <c r="E148" s="127" t="s">
        <v>460</v>
      </c>
      <c r="F148" s="129">
        <v>500000</v>
      </c>
    </row>
    <row r="149" spans="1:6" ht="12.75">
      <c r="A149" s="127">
        <v>19980402</v>
      </c>
      <c r="B149" s="127" t="s">
        <v>127</v>
      </c>
      <c r="C149" s="128">
        <v>374</v>
      </c>
      <c r="D149" s="128">
        <v>48</v>
      </c>
      <c r="E149" s="127" t="s">
        <v>414</v>
      </c>
      <c r="F149" s="129">
        <v>1000000</v>
      </c>
    </row>
    <row r="150" spans="1:6" ht="12.75">
      <c r="A150" s="127">
        <v>20070147</v>
      </c>
      <c r="B150" s="127" t="s">
        <v>207</v>
      </c>
      <c r="C150" s="128">
        <v>975</v>
      </c>
      <c r="D150" s="128">
        <v>48</v>
      </c>
      <c r="E150" s="127" t="s">
        <v>414</v>
      </c>
      <c r="F150" s="129">
        <v>10000000</v>
      </c>
    </row>
    <row r="151" spans="1:6" ht="12.75">
      <c r="A151" s="127">
        <v>20090053</v>
      </c>
      <c r="B151" s="127" t="s">
        <v>228</v>
      </c>
      <c r="C151" s="128">
        <v>805</v>
      </c>
      <c r="D151" s="128">
        <v>48</v>
      </c>
      <c r="E151" s="127" t="s">
        <v>414</v>
      </c>
      <c r="F151" s="129">
        <v>700000</v>
      </c>
    </row>
    <row r="152" spans="1:6" ht="12.75">
      <c r="A152" s="127">
        <v>20110066</v>
      </c>
      <c r="B152" s="127" t="s">
        <v>237</v>
      </c>
      <c r="C152" s="128">
        <v>447</v>
      </c>
      <c r="D152" s="128">
        <v>48</v>
      </c>
      <c r="E152" s="127" t="s">
        <v>414</v>
      </c>
      <c r="F152" s="129">
        <v>3333333.33</v>
      </c>
    </row>
    <row r="153" spans="1:6" ht="12.75">
      <c r="A153" s="127">
        <v>20190170</v>
      </c>
      <c r="B153" s="127" t="s">
        <v>377</v>
      </c>
      <c r="C153" s="128">
        <v>80</v>
      </c>
      <c r="D153" s="128">
        <v>48</v>
      </c>
      <c r="E153" s="127" t="s">
        <v>414</v>
      </c>
      <c r="F153" s="129">
        <v>250000</v>
      </c>
    </row>
    <row r="154" spans="1:6" ht="12.75">
      <c r="A154" s="127">
        <v>20190195</v>
      </c>
      <c r="B154" s="127" t="s">
        <v>394</v>
      </c>
      <c r="C154" s="128">
        <v>885</v>
      </c>
      <c r="D154" s="128">
        <v>48</v>
      </c>
      <c r="E154" s="127" t="s">
        <v>414</v>
      </c>
      <c r="F154" s="129">
        <v>200000</v>
      </c>
    </row>
    <row r="155" spans="1:6" ht="12.75">
      <c r="A155" s="127">
        <v>20110066</v>
      </c>
      <c r="B155" s="127" t="s">
        <v>237</v>
      </c>
      <c r="C155" s="128">
        <v>447</v>
      </c>
      <c r="D155" s="128">
        <v>49</v>
      </c>
      <c r="E155" s="127" t="s">
        <v>454</v>
      </c>
      <c r="F155" s="129">
        <v>3333333.33</v>
      </c>
    </row>
    <row r="156" spans="1:6" ht="12.75">
      <c r="A156" s="127">
        <v>20190161</v>
      </c>
      <c r="B156" s="127" t="s">
        <v>371</v>
      </c>
      <c r="C156" s="128">
        <v>64</v>
      </c>
      <c r="D156" s="128">
        <v>49</v>
      </c>
      <c r="E156" s="127" t="s">
        <v>454</v>
      </c>
      <c r="F156" s="129">
        <v>800000</v>
      </c>
    </row>
    <row r="157" spans="1:6" ht="12.75">
      <c r="A157" s="127">
        <v>20000160</v>
      </c>
      <c r="B157" s="127" t="s">
        <v>136</v>
      </c>
      <c r="C157" s="128">
        <v>64</v>
      </c>
      <c r="D157" s="128">
        <v>50</v>
      </c>
      <c r="E157" s="127" t="s">
        <v>416</v>
      </c>
      <c r="F157" s="129">
        <v>800000</v>
      </c>
    </row>
    <row r="158" spans="1:6" ht="12.75">
      <c r="A158" s="127">
        <v>20030177</v>
      </c>
      <c r="B158" s="127" t="s">
        <v>151</v>
      </c>
      <c r="C158" s="128">
        <v>987</v>
      </c>
      <c r="D158" s="128">
        <v>50</v>
      </c>
      <c r="E158" s="127" t="s">
        <v>416</v>
      </c>
      <c r="F158" s="129">
        <v>2250000</v>
      </c>
    </row>
    <row r="159" spans="1:6" ht="12.75">
      <c r="A159" s="127">
        <v>20080081</v>
      </c>
      <c r="B159" s="127" t="s">
        <v>222</v>
      </c>
      <c r="C159" s="128">
        <v>428</v>
      </c>
      <c r="D159" s="128">
        <v>50</v>
      </c>
      <c r="E159" s="127" t="s">
        <v>416</v>
      </c>
      <c r="F159" s="129">
        <v>500000</v>
      </c>
    </row>
    <row r="160" spans="1:6" ht="12.75">
      <c r="A160" s="127">
        <v>20110066</v>
      </c>
      <c r="B160" s="127" t="s">
        <v>237</v>
      </c>
      <c r="C160" s="128">
        <v>447</v>
      </c>
      <c r="D160" s="128">
        <v>50</v>
      </c>
      <c r="E160" s="127" t="s">
        <v>416</v>
      </c>
      <c r="F160" s="129">
        <v>3333333.34</v>
      </c>
    </row>
    <row r="161" spans="1:6" ht="12.75">
      <c r="A161" s="127">
        <v>20190191</v>
      </c>
      <c r="B161" s="127" t="s">
        <v>391</v>
      </c>
      <c r="C161" s="128">
        <v>71</v>
      </c>
      <c r="D161" s="128">
        <v>50</v>
      </c>
      <c r="E161" s="127" t="s">
        <v>416</v>
      </c>
      <c r="F161" s="129">
        <v>1400000</v>
      </c>
    </row>
    <row r="162" spans="1:6" ht="12.75">
      <c r="A162" s="127">
        <v>20010119</v>
      </c>
      <c r="B162" s="127" t="s">
        <v>141</v>
      </c>
      <c r="C162" s="128">
        <v>374</v>
      </c>
      <c r="D162" s="128">
        <v>51</v>
      </c>
      <c r="E162" s="127" t="s">
        <v>421</v>
      </c>
      <c r="F162" s="129">
        <v>1500000</v>
      </c>
    </row>
    <row r="163" spans="1:6" ht="12.75">
      <c r="A163" s="127">
        <v>20010221</v>
      </c>
      <c r="B163" s="127" t="s">
        <v>142</v>
      </c>
      <c r="C163" s="128">
        <v>865</v>
      </c>
      <c r="D163" s="128">
        <v>51</v>
      </c>
      <c r="E163" s="127" t="s">
        <v>421</v>
      </c>
      <c r="F163" s="129">
        <v>500000</v>
      </c>
    </row>
    <row r="164" spans="1:6" ht="12.75">
      <c r="A164" s="127">
        <v>20030470</v>
      </c>
      <c r="B164" s="127" t="s">
        <v>156</v>
      </c>
      <c r="C164" s="128">
        <v>374</v>
      </c>
      <c r="D164" s="128">
        <v>51</v>
      </c>
      <c r="E164" s="127" t="s">
        <v>421</v>
      </c>
      <c r="F164" s="129">
        <v>500000</v>
      </c>
    </row>
    <row r="165" spans="1:6" ht="12.75">
      <c r="A165" s="127">
        <v>20060110</v>
      </c>
      <c r="B165" s="127" t="s">
        <v>193</v>
      </c>
      <c r="C165" s="128">
        <v>71</v>
      </c>
      <c r="D165" s="128">
        <v>51</v>
      </c>
      <c r="E165" s="127" t="s">
        <v>421</v>
      </c>
      <c r="F165" s="129">
        <v>500000</v>
      </c>
    </row>
    <row r="166" spans="1:6" ht="12.75">
      <c r="A166" s="127">
        <v>20190172</v>
      </c>
      <c r="B166" s="127" t="s">
        <v>379</v>
      </c>
      <c r="C166" s="128">
        <v>73</v>
      </c>
      <c r="D166" s="128">
        <v>51</v>
      </c>
      <c r="E166" s="127" t="s">
        <v>421</v>
      </c>
      <c r="F166" s="129">
        <v>2000000</v>
      </c>
    </row>
    <row r="167" spans="1:6" ht="12.75">
      <c r="A167" s="127">
        <v>20190193</v>
      </c>
      <c r="B167" s="127" t="s">
        <v>393</v>
      </c>
      <c r="C167" s="128">
        <v>468</v>
      </c>
      <c r="D167" s="128">
        <v>51</v>
      </c>
      <c r="E167" s="127" t="s">
        <v>421</v>
      </c>
      <c r="F167" s="129">
        <v>3000000</v>
      </c>
    </row>
    <row r="168" spans="1:6" ht="12.75">
      <c r="A168" s="127">
        <v>20030182</v>
      </c>
      <c r="B168" s="127" t="s">
        <v>152</v>
      </c>
      <c r="C168" s="128">
        <v>741</v>
      </c>
      <c r="D168" s="128">
        <v>52</v>
      </c>
      <c r="E168" s="127" t="s">
        <v>426</v>
      </c>
      <c r="F168" s="129">
        <v>1500000</v>
      </c>
    </row>
    <row r="169" spans="1:6" ht="12.75">
      <c r="A169" s="127">
        <v>20100122</v>
      </c>
      <c r="B169" s="127" t="s">
        <v>234</v>
      </c>
      <c r="C169" s="128">
        <v>375</v>
      </c>
      <c r="D169" s="128">
        <v>52</v>
      </c>
      <c r="E169" s="127" t="s">
        <v>426</v>
      </c>
      <c r="F169" s="129">
        <v>454545</v>
      </c>
    </row>
    <row r="170" spans="1:6" ht="12.75">
      <c r="A170" s="127">
        <v>20060106</v>
      </c>
      <c r="B170" s="127" t="s">
        <v>191</v>
      </c>
      <c r="C170" s="128">
        <v>449</v>
      </c>
      <c r="D170" s="128">
        <v>53</v>
      </c>
      <c r="E170" s="127" t="s">
        <v>441</v>
      </c>
      <c r="F170" s="129">
        <v>16000000</v>
      </c>
    </row>
    <row r="171" spans="1:6" ht="12.75">
      <c r="A171" s="127">
        <v>20060107</v>
      </c>
      <c r="B171" s="127" t="s">
        <v>192</v>
      </c>
      <c r="C171" s="128">
        <v>449</v>
      </c>
      <c r="D171" s="128">
        <v>53</v>
      </c>
      <c r="E171" s="127" t="s">
        <v>441</v>
      </c>
      <c r="F171" s="129">
        <v>666666</v>
      </c>
    </row>
    <row r="172" spans="1:6" ht="12.75">
      <c r="A172" s="127">
        <v>20070161</v>
      </c>
      <c r="B172" s="127" t="s">
        <v>211</v>
      </c>
      <c r="C172" s="128">
        <v>946</v>
      </c>
      <c r="D172" s="128">
        <v>53</v>
      </c>
      <c r="E172" s="127" t="s">
        <v>441</v>
      </c>
      <c r="F172" s="129">
        <v>19250000</v>
      </c>
    </row>
    <row r="173" spans="1:6" ht="12.75">
      <c r="A173" s="127">
        <v>20080080</v>
      </c>
      <c r="B173" s="127" t="s">
        <v>221</v>
      </c>
      <c r="C173" s="128">
        <v>428</v>
      </c>
      <c r="D173" s="128">
        <v>53</v>
      </c>
      <c r="E173" s="127" t="s">
        <v>441</v>
      </c>
      <c r="F173" s="129">
        <v>8000000</v>
      </c>
    </row>
    <row r="174" spans="1:6" ht="12.75">
      <c r="A174" s="127">
        <v>20140003</v>
      </c>
      <c r="B174" s="127" t="s">
        <v>253</v>
      </c>
      <c r="C174" s="128">
        <v>80</v>
      </c>
      <c r="D174" s="128">
        <v>53</v>
      </c>
      <c r="E174" s="127" t="s">
        <v>441</v>
      </c>
      <c r="F174" s="129">
        <v>2000000</v>
      </c>
    </row>
    <row r="175" spans="1:6" ht="12.75">
      <c r="A175" s="127">
        <v>20190171</v>
      </c>
      <c r="B175" s="127" t="s">
        <v>378</v>
      </c>
      <c r="C175" s="128">
        <v>80</v>
      </c>
      <c r="D175" s="128">
        <v>53</v>
      </c>
      <c r="E175" s="127" t="s">
        <v>441</v>
      </c>
      <c r="F175" s="129">
        <v>500000</v>
      </c>
    </row>
    <row r="176" spans="1:6" ht="12.75">
      <c r="A176" s="127">
        <v>20030379</v>
      </c>
      <c r="B176" s="127" t="s">
        <v>154</v>
      </c>
      <c r="C176" s="128">
        <v>1497</v>
      </c>
      <c r="D176" s="128">
        <v>54</v>
      </c>
      <c r="E176" s="127" t="s">
        <v>427</v>
      </c>
      <c r="F176" s="129">
        <v>3000000</v>
      </c>
    </row>
    <row r="177" spans="1:6" ht="12.75">
      <c r="A177" s="127">
        <v>20060107</v>
      </c>
      <c r="B177" s="127" t="s">
        <v>192</v>
      </c>
      <c r="C177" s="128">
        <v>449</v>
      </c>
      <c r="D177" s="128">
        <v>54</v>
      </c>
      <c r="E177" s="127" t="s">
        <v>427</v>
      </c>
      <c r="F177" s="129">
        <v>666666.66</v>
      </c>
    </row>
    <row r="178" spans="1:6" ht="12.75">
      <c r="A178" s="127">
        <v>20070161</v>
      </c>
      <c r="B178" s="127" t="s">
        <v>211</v>
      </c>
      <c r="C178" s="128">
        <v>946</v>
      </c>
      <c r="D178" s="128">
        <v>54</v>
      </c>
      <c r="E178" s="127" t="s">
        <v>427</v>
      </c>
      <c r="F178" s="129">
        <v>19250000</v>
      </c>
    </row>
    <row r="179" spans="1:6" ht="12.75">
      <c r="A179" s="127">
        <v>20120055</v>
      </c>
      <c r="B179" s="127" t="s">
        <v>245</v>
      </c>
      <c r="C179" s="128">
        <v>415</v>
      </c>
      <c r="D179" s="128">
        <v>54</v>
      </c>
      <c r="E179" s="127" t="s">
        <v>427</v>
      </c>
      <c r="F179" s="129">
        <v>150000</v>
      </c>
    </row>
    <row r="180" spans="1:6" ht="12.75">
      <c r="A180" s="127">
        <v>20170115</v>
      </c>
      <c r="B180" s="127" t="s">
        <v>284</v>
      </c>
      <c r="C180" s="128">
        <v>415</v>
      </c>
      <c r="D180" s="128">
        <v>54</v>
      </c>
      <c r="E180" s="127" t="s">
        <v>427</v>
      </c>
      <c r="F180" s="129">
        <v>100000</v>
      </c>
    </row>
    <row r="181" spans="1:6" ht="12.75">
      <c r="A181" s="127">
        <v>20170116</v>
      </c>
      <c r="B181" s="127" t="s">
        <v>285</v>
      </c>
      <c r="C181" s="128">
        <v>415</v>
      </c>
      <c r="D181" s="128">
        <v>54</v>
      </c>
      <c r="E181" s="127" t="s">
        <v>427</v>
      </c>
      <c r="F181" s="129">
        <v>2850000</v>
      </c>
    </row>
    <row r="182" spans="1:6" ht="12.75">
      <c r="A182" s="127">
        <v>20170117</v>
      </c>
      <c r="B182" s="127" t="s">
        <v>286</v>
      </c>
      <c r="C182" s="128">
        <v>415</v>
      </c>
      <c r="D182" s="128">
        <v>54</v>
      </c>
      <c r="E182" s="127" t="s">
        <v>427</v>
      </c>
      <c r="F182" s="129">
        <v>4350000</v>
      </c>
    </row>
    <row r="183" spans="1:6" ht="12.75">
      <c r="A183" s="127">
        <v>20190173</v>
      </c>
      <c r="B183" s="127" t="s">
        <v>380</v>
      </c>
      <c r="C183" s="128">
        <v>415</v>
      </c>
      <c r="D183" s="128">
        <v>54</v>
      </c>
      <c r="E183" s="127" t="s">
        <v>427</v>
      </c>
      <c r="F183" s="129">
        <v>300000</v>
      </c>
    </row>
    <row r="184" spans="1:6" ht="12.75">
      <c r="A184" s="127">
        <v>20100100</v>
      </c>
      <c r="B184" s="127" t="s">
        <v>232</v>
      </c>
      <c r="C184" s="128">
        <v>73</v>
      </c>
      <c r="D184" s="128">
        <v>55</v>
      </c>
      <c r="E184" s="127" t="s">
        <v>449</v>
      </c>
      <c r="F184" s="129">
        <v>380000</v>
      </c>
    </row>
    <row r="185" spans="1:6" ht="12.75">
      <c r="A185" s="127">
        <v>20190192</v>
      </c>
      <c r="B185" s="127" t="s">
        <v>392</v>
      </c>
      <c r="C185" s="128">
        <v>71</v>
      </c>
      <c r="D185" s="128">
        <v>55</v>
      </c>
      <c r="E185" s="127" t="s">
        <v>449</v>
      </c>
      <c r="F185" s="129">
        <v>1500000</v>
      </c>
    </row>
    <row r="186" spans="1:6" ht="12.75">
      <c r="A186" s="127">
        <v>20060107</v>
      </c>
      <c r="B186" s="127" t="s">
        <v>192</v>
      </c>
      <c r="C186" s="128">
        <v>449</v>
      </c>
      <c r="D186" s="128">
        <v>56</v>
      </c>
      <c r="E186" s="127" t="s">
        <v>442</v>
      </c>
      <c r="F186" s="129">
        <v>666666.67</v>
      </c>
    </row>
    <row r="187" spans="1:6" ht="12.75">
      <c r="A187" s="127">
        <v>20090038</v>
      </c>
      <c r="B187" s="127" t="s">
        <v>226</v>
      </c>
      <c r="C187" s="128">
        <v>428</v>
      </c>
      <c r="D187" s="128">
        <v>56</v>
      </c>
      <c r="E187" s="127" t="s">
        <v>442</v>
      </c>
      <c r="F187" s="129">
        <v>2000000</v>
      </c>
    </row>
    <row r="188" spans="1:6" ht="12.75">
      <c r="A188" s="127">
        <v>20190157</v>
      </c>
      <c r="B188" s="127" t="s">
        <v>367</v>
      </c>
      <c r="C188" s="128">
        <v>1114</v>
      </c>
      <c r="D188" s="128">
        <v>57</v>
      </c>
      <c r="E188" s="127" t="s">
        <v>459</v>
      </c>
      <c r="F188" s="129">
        <v>1650000</v>
      </c>
    </row>
    <row r="189" spans="1:6" ht="12.75">
      <c r="A189" s="127">
        <v>20170130</v>
      </c>
      <c r="B189" s="127" t="s">
        <v>291</v>
      </c>
      <c r="C189" s="128">
        <v>427</v>
      </c>
      <c r="D189" s="128">
        <v>59</v>
      </c>
      <c r="E189" s="127" t="s">
        <v>456</v>
      </c>
      <c r="F189" s="129">
        <v>500000</v>
      </c>
    </row>
    <row r="190" spans="1:6" ht="12.75">
      <c r="A190" s="127">
        <v>19940233</v>
      </c>
      <c r="B190" s="127" t="s">
        <v>108</v>
      </c>
      <c r="C190" s="128">
        <v>428</v>
      </c>
      <c r="D190" s="128">
        <v>60</v>
      </c>
      <c r="E190" s="127" t="s">
        <v>404</v>
      </c>
      <c r="F190" s="129">
        <v>1000000</v>
      </c>
    </row>
    <row r="191" spans="1:6" ht="12.75">
      <c r="A191" s="127">
        <v>19960190</v>
      </c>
      <c r="B191" s="127" t="s">
        <v>113</v>
      </c>
      <c r="C191" s="128">
        <v>374</v>
      </c>
      <c r="D191" s="128">
        <v>60</v>
      </c>
      <c r="E191" s="127" t="s">
        <v>404</v>
      </c>
      <c r="F191" s="129">
        <v>500000</v>
      </c>
    </row>
    <row r="192" spans="1:6" ht="12.75">
      <c r="A192" s="127">
        <v>19960193</v>
      </c>
      <c r="B192" s="127" t="s">
        <v>114</v>
      </c>
      <c r="C192" s="128">
        <v>374</v>
      </c>
      <c r="D192" s="128">
        <v>60</v>
      </c>
      <c r="E192" s="127" t="s">
        <v>404</v>
      </c>
      <c r="F192" s="129">
        <v>1500000</v>
      </c>
    </row>
    <row r="193" spans="1:6" ht="12.75">
      <c r="A193" s="127">
        <v>19980319</v>
      </c>
      <c r="B193" s="127" t="s">
        <v>125</v>
      </c>
      <c r="C193" s="128">
        <v>426</v>
      </c>
      <c r="D193" s="128">
        <v>60</v>
      </c>
      <c r="E193" s="127" t="s">
        <v>404</v>
      </c>
      <c r="F193" s="129">
        <v>4000000</v>
      </c>
    </row>
    <row r="194" spans="1:6" ht="12.75">
      <c r="A194" s="127">
        <v>20030034</v>
      </c>
      <c r="B194" s="127" t="s">
        <v>148</v>
      </c>
      <c r="C194" s="128">
        <v>447</v>
      </c>
      <c r="D194" s="128">
        <v>60</v>
      </c>
      <c r="E194" s="127" t="s">
        <v>404</v>
      </c>
      <c r="F194" s="129">
        <v>1000000</v>
      </c>
    </row>
    <row r="195" spans="1:6" ht="12.75">
      <c r="A195" s="127">
        <v>20042993</v>
      </c>
      <c r="B195" s="127" t="s">
        <v>170</v>
      </c>
      <c r="C195" s="128">
        <v>374</v>
      </c>
      <c r="D195" s="128">
        <v>60</v>
      </c>
      <c r="E195" s="127" t="s">
        <v>404</v>
      </c>
      <c r="F195" s="129">
        <v>500000</v>
      </c>
    </row>
    <row r="196" spans="1:6" ht="12.75">
      <c r="A196" s="127">
        <v>20070143</v>
      </c>
      <c r="B196" s="127" t="s">
        <v>205</v>
      </c>
      <c r="C196" s="128">
        <v>447</v>
      </c>
      <c r="D196" s="128">
        <v>60</v>
      </c>
      <c r="E196" s="127" t="s">
        <v>404</v>
      </c>
      <c r="F196" s="129">
        <v>18000000</v>
      </c>
    </row>
    <row r="197" spans="1:6" ht="12.75">
      <c r="A197" s="127">
        <v>20080079</v>
      </c>
      <c r="B197" s="127" t="s">
        <v>220</v>
      </c>
      <c r="C197" s="128">
        <v>428</v>
      </c>
      <c r="D197" s="128">
        <v>60</v>
      </c>
      <c r="E197" s="127" t="s">
        <v>404</v>
      </c>
      <c r="F197" s="129">
        <v>1000000</v>
      </c>
    </row>
    <row r="198" spans="1:6" ht="12.75">
      <c r="A198" s="127">
        <v>20100122</v>
      </c>
      <c r="B198" s="127" t="s">
        <v>234</v>
      </c>
      <c r="C198" s="128">
        <v>375</v>
      </c>
      <c r="D198" s="128">
        <v>60</v>
      </c>
      <c r="E198" s="127" t="s">
        <v>404</v>
      </c>
      <c r="F198" s="129">
        <v>454545</v>
      </c>
    </row>
    <row r="199" spans="1:6" ht="12.75">
      <c r="A199" s="127">
        <v>20162188</v>
      </c>
      <c r="B199" s="127" t="s">
        <v>261</v>
      </c>
      <c r="C199" s="128">
        <v>1099</v>
      </c>
      <c r="D199" s="128">
        <v>60</v>
      </c>
      <c r="E199" s="127" t="s">
        <v>404</v>
      </c>
      <c r="F199" s="129">
        <v>10000000</v>
      </c>
    </row>
    <row r="200" spans="1:6" ht="12.75">
      <c r="A200" s="127">
        <v>20190151</v>
      </c>
      <c r="B200" s="127" t="s">
        <v>363</v>
      </c>
      <c r="C200" s="128">
        <v>45</v>
      </c>
      <c r="D200" s="128">
        <v>60</v>
      </c>
      <c r="E200" s="127" t="s">
        <v>404</v>
      </c>
      <c r="F200" s="129">
        <v>1000000</v>
      </c>
    </row>
    <row r="201" spans="1:6" ht="12.75">
      <c r="A201" s="127">
        <v>20190153</v>
      </c>
      <c r="B201" s="127" t="s">
        <v>364</v>
      </c>
      <c r="C201" s="128">
        <v>73</v>
      </c>
      <c r="D201" s="128">
        <v>60</v>
      </c>
      <c r="E201" s="127" t="s">
        <v>404</v>
      </c>
      <c r="F201" s="129">
        <v>600000</v>
      </c>
    </row>
    <row r="202" spans="1:6" ht="12.75">
      <c r="A202" s="127">
        <v>19930233</v>
      </c>
      <c r="B202" s="127" t="s">
        <v>97</v>
      </c>
      <c r="C202" s="128">
        <v>374</v>
      </c>
      <c r="D202" s="128">
        <v>990</v>
      </c>
      <c r="E202" s="127" t="s">
        <v>400</v>
      </c>
      <c r="F202" s="129">
        <v>1000000</v>
      </c>
    </row>
    <row r="203" spans="1:6" ht="12.75">
      <c r="A203" s="127">
        <v>19930254</v>
      </c>
      <c r="B203" s="127" t="s">
        <v>99</v>
      </c>
      <c r="C203" s="128">
        <v>374</v>
      </c>
      <c r="D203" s="128">
        <v>990</v>
      </c>
      <c r="E203" s="127" t="s">
        <v>400</v>
      </c>
      <c r="F203" s="129">
        <v>750000</v>
      </c>
    </row>
    <row r="204" spans="1:6" ht="12.75">
      <c r="A204" s="127">
        <v>19930255</v>
      </c>
      <c r="B204" s="127" t="s">
        <v>100</v>
      </c>
      <c r="C204" s="128">
        <v>374</v>
      </c>
      <c r="D204" s="128">
        <v>990</v>
      </c>
      <c r="E204" s="127" t="s">
        <v>400</v>
      </c>
      <c r="F204" s="129">
        <v>5000000</v>
      </c>
    </row>
    <row r="205" spans="1:6" ht="12.75">
      <c r="A205" s="127">
        <v>19930259</v>
      </c>
      <c r="B205" s="127" t="s">
        <v>101</v>
      </c>
      <c r="C205" s="128">
        <v>374</v>
      </c>
      <c r="D205" s="128">
        <v>990</v>
      </c>
      <c r="E205" s="127" t="s">
        <v>400</v>
      </c>
      <c r="F205" s="129">
        <v>4000000</v>
      </c>
    </row>
    <row r="206" spans="1:6" ht="12.75">
      <c r="A206" s="127">
        <v>19930264</v>
      </c>
      <c r="B206" s="127" t="s">
        <v>102</v>
      </c>
      <c r="C206" s="128">
        <v>374</v>
      </c>
      <c r="D206" s="128">
        <v>990</v>
      </c>
      <c r="E206" s="127" t="s">
        <v>400</v>
      </c>
      <c r="F206" s="129">
        <v>27826090</v>
      </c>
    </row>
    <row r="207" spans="1:6" ht="12.75">
      <c r="A207" s="127">
        <v>19930283</v>
      </c>
      <c r="B207" s="127" t="s">
        <v>103</v>
      </c>
      <c r="C207" s="128">
        <v>380</v>
      </c>
      <c r="D207" s="128">
        <v>990</v>
      </c>
      <c r="E207" s="127" t="s">
        <v>400</v>
      </c>
      <c r="F207" s="129">
        <v>20000000</v>
      </c>
    </row>
    <row r="208" spans="1:6" ht="12.75">
      <c r="A208" s="127">
        <v>19970070</v>
      </c>
      <c r="B208" s="127" t="s">
        <v>119</v>
      </c>
      <c r="C208" s="128">
        <v>374</v>
      </c>
      <c r="D208" s="128">
        <v>990</v>
      </c>
      <c r="E208" s="127" t="s">
        <v>400</v>
      </c>
      <c r="F208" s="129">
        <v>2000000</v>
      </c>
    </row>
    <row r="209" spans="1:6" ht="12.75">
      <c r="A209" s="127">
        <v>19990104</v>
      </c>
      <c r="B209" s="127" t="s">
        <v>128</v>
      </c>
      <c r="C209" s="128">
        <v>374</v>
      </c>
      <c r="D209" s="128">
        <v>990</v>
      </c>
      <c r="E209" s="127" t="s">
        <v>400</v>
      </c>
      <c r="F209" s="129">
        <v>5000000</v>
      </c>
    </row>
    <row r="210" spans="1:6" ht="12.75">
      <c r="A210" s="127">
        <v>20042988</v>
      </c>
      <c r="B210" s="127" t="s">
        <v>168</v>
      </c>
      <c r="C210" s="128">
        <v>374</v>
      </c>
      <c r="D210" s="128">
        <v>990</v>
      </c>
      <c r="E210" s="127" t="s">
        <v>400</v>
      </c>
      <c r="F210" s="129">
        <v>5000000</v>
      </c>
    </row>
    <row r="211" spans="1:6" ht="12.75">
      <c r="A211" s="127">
        <v>20042993</v>
      </c>
      <c r="B211" s="127" t="s">
        <v>170</v>
      </c>
      <c r="C211" s="128">
        <v>374</v>
      </c>
      <c r="D211" s="128">
        <v>990</v>
      </c>
      <c r="E211" s="127" t="s">
        <v>400</v>
      </c>
      <c r="F211" s="129">
        <v>500000</v>
      </c>
    </row>
    <row r="212" spans="1:6" ht="12.75">
      <c r="A212" s="127">
        <v>20050187</v>
      </c>
      <c r="B212" s="127" t="s">
        <v>179</v>
      </c>
      <c r="C212" s="128">
        <v>374</v>
      </c>
      <c r="D212" s="128">
        <v>990</v>
      </c>
      <c r="E212" s="127" t="s">
        <v>400</v>
      </c>
      <c r="F212" s="129">
        <v>10000000</v>
      </c>
    </row>
    <row r="213" spans="1:6" ht="12.75">
      <c r="A213" s="127">
        <v>20050189</v>
      </c>
      <c r="B213" s="127" t="s">
        <v>180</v>
      </c>
      <c r="C213" s="128">
        <v>374</v>
      </c>
      <c r="D213" s="128">
        <v>990</v>
      </c>
      <c r="E213" s="127" t="s">
        <v>400</v>
      </c>
      <c r="F213" s="129">
        <v>500000</v>
      </c>
    </row>
    <row r="214" spans="1:6" ht="12.75">
      <c r="A214" s="127">
        <v>20060217</v>
      </c>
      <c r="B214" s="127" t="s">
        <v>198</v>
      </c>
      <c r="C214" s="128">
        <v>374</v>
      </c>
      <c r="D214" s="128">
        <v>990</v>
      </c>
      <c r="E214" s="127" t="s">
        <v>400</v>
      </c>
      <c r="F214" s="129">
        <v>2000000</v>
      </c>
    </row>
    <row r="215" spans="1:6" ht="12.75">
      <c r="A215" s="127">
        <v>20070209</v>
      </c>
      <c r="B215" s="127" t="s">
        <v>214</v>
      </c>
      <c r="C215" s="128">
        <v>374</v>
      </c>
      <c r="D215" s="128">
        <v>990</v>
      </c>
      <c r="E215" s="127" t="s">
        <v>400</v>
      </c>
      <c r="F215" s="129">
        <v>2000000</v>
      </c>
    </row>
    <row r="216" spans="1:6" ht="12.75">
      <c r="A216" s="127">
        <v>20170022</v>
      </c>
      <c r="B216" s="127" t="s">
        <v>266</v>
      </c>
      <c r="C216" s="128">
        <v>374</v>
      </c>
      <c r="D216" s="128">
        <v>990</v>
      </c>
      <c r="E216" s="127" t="s">
        <v>400</v>
      </c>
      <c r="F216" s="129">
        <v>30000000</v>
      </c>
    </row>
    <row r="217" spans="1:6" ht="12.75">
      <c r="A217" s="127">
        <v>20182549</v>
      </c>
      <c r="B217" s="127" t="s">
        <v>326</v>
      </c>
      <c r="C217" s="128">
        <v>374</v>
      </c>
      <c r="D217" s="128">
        <v>990</v>
      </c>
      <c r="E217" s="127" t="s">
        <v>400</v>
      </c>
      <c r="F217" s="129">
        <v>5427000</v>
      </c>
    </row>
    <row r="218" spans="1:6" ht="12.75">
      <c r="A218" s="127">
        <v>20182551</v>
      </c>
      <c r="B218" s="127" t="s">
        <v>328</v>
      </c>
      <c r="C218" s="128">
        <v>374</v>
      </c>
      <c r="D218" s="128">
        <v>990</v>
      </c>
      <c r="E218" s="127" t="s">
        <v>400</v>
      </c>
      <c r="F218" s="129">
        <v>45000000</v>
      </c>
    </row>
    <row r="219" spans="1:6" ht="12.75">
      <c r="A219" s="127">
        <v>19960156</v>
      </c>
      <c r="B219" s="127" t="s">
        <v>112</v>
      </c>
      <c r="C219" s="128">
        <v>486</v>
      </c>
      <c r="D219" s="128">
        <v>991</v>
      </c>
      <c r="E219" s="127" t="s">
        <v>406</v>
      </c>
      <c r="F219" s="129">
        <v>500000</v>
      </c>
    </row>
    <row r="220" spans="1:6" ht="12.75">
      <c r="A220" s="127">
        <v>19990185</v>
      </c>
      <c r="B220" s="127" t="s">
        <v>131</v>
      </c>
      <c r="C220" s="128">
        <v>504</v>
      </c>
      <c r="D220" s="128">
        <v>991</v>
      </c>
      <c r="E220" s="127" t="s">
        <v>406</v>
      </c>
      <c r="F220" s="129">
        <v>8000000</v>
      </c>
    </row>
    <row r="221" spans="1:6" ht="12.75">
      <c r="A221" s="127">
        <v>20000037</v>
      </c>
      <c r="B221" s="127" t="s">
        <v>132</v>
      </c>
      <c r="C221" s="128">
        <v>485</v>
      </c>
      <c r="D221" s="128">
        <v>991</v>
      </c>
      <c r="E221" s="127" t="s">
        <v>406</v>
      </c>
      <c r="F221" s="129">
        <v>500000</v>
      </c>
    </row>
    <row r="222" spans="1:6" ht="12.75">
      <c r="A222" s="127">
        <v>20000051</v>
      </c>
      <c r="B222" s="127" t="s">
        <v>133</v>
      </c>
      <c r="C222" s="128">
        <v>504</v>
      </c>
      <c r="D222" s="128">
        <v>991</v>
      </c>
      <c r="E222" s="127" t="s">
        <v>406</v>
      </c>
      <c r="F222" s="129">
        <v>4000000</v>
      </c>
    </row>
    <row r="223" spans="1:6" ht="12.75">
      <c r="A223" s="127">
        <v>20000052</v>
      </c>
      <c r="B223" s="127" t="s">
        <v>134</v>
      </c>
      <c r="C223" s="128">
        <v>507</v>
      </c>
      <c r="D223" s="128">
        <v>991</v>
      </c>
      <c r="E223" s="127" t="s">
        <v>406</v>
      </c>
      <c r="F223" s="129">
        <v>45000000</v>
      </c>
    </row>
    <row r="224" spans="1:6" ht="12.75">
      <c r="A224" s="127">
        <v>20010307</v>
      </c>
      <c r="B224" s="127" t="s">
        <v>143</v>
      </c>
      <c r="C224" s="128">
        <v>951</v>
      </c>
      <c r="D224" s="128">
        <v>991</v>
      </c>
      <c r="E224" s="127" t="s">
        <v>406</v>
      </c>
      <c r="F224" s="129">
        <v>500000</v>
      </c>
    </row>
    <row r="225" spans="1:6" ht="12.75">
      <c r="A225" s="127">
        <v>20030601</v>
      </c>
      <c r="B225" s="127" t="s">
        <v>159</v>
      </c>
      <c r="C225" s="128">
        <v>941</v>
      </c>
      <c r="D225" s="128">
        <v>991</v>
      </c>
      <c r="E225" s="127" t="s">
        <v>406</v>
      </c>
      <c r="F225" s="129">
        <v>500000</v>
      </c>
    </row>
    <row r="226" spans="1:6" ht="12.75">
      <c r="A226" s="127">
        <v>20030630</v>
      </c>
      <c r="B226" s="127" t="s">
        <v>161</v>
      </c>
      <c r="C226" s="128">
        <v>474</v>
      </c>
      <c r="D226" s="128">
        <v>991</v>
      </c>
      <c r="E226" s="127" t="s">
        <v>406</v>
      </c>
      <c r="F226" s="129">
        <v>80000000</v>
      </c>
    </row>
    <row r="227" spans="1:6" ht="12.75">
      <c r="A227" s="127">
        <v>20042883</v>
      </c>
      <c r="B227" s="127" t="s">
        <v>165</v>
      </c>
      <c r="C227" s="128">
        <v>479</v>
      </c>
      <c r="D227" s="128">
        <v>991</v>
      </c>
      <c r="E227" s="127" t="s">
        <v>406</v>
      </c>
      <c r="F227" s="129">
        <v>3000000</v>
      </c>
    </row>
    <row r="228" spans="1:6" ht="12.75">
      <c r="A228" s="127">
        <v>20050106</v>
      </c>
      <c r="B228" s="127" t="s">
        <v>177</v>
      </c>
      <c r="C228" s="128">
        <v>501</v>
      </c>
      <c r="D228" s="128">
        <v>991</v>
      </c>
      <c r="E228" s="127" t="s">
        <v>406</v>
      </c>
      <c r="F228" s="129">
        <v>19000000</v>
      </c>
    </row>
    <row r="229" spans="1:6" ht="12.75">
      <c r="A229" s="127">
        <v>20060080</v>
      </c>
      <c r="B229" s="127" t="s">
        <v>189</v>
      </c>
      <c r="C229" s="128">
        <v>483</v>
      </c>
      <c r="D229" s="128">
        <v>991</v>
      </c>
      <c r="E229" s="127" t="s">
        <v>406</v>
      </c>
      <c r="F229" s="129">
        <v>2000000</v>
      </c>
    </row>
    <row r="230" spans="1:6" ht="12.75">
      <c r="A230" s="127">
        <v>20070157</v>
      </c>
      <c r="B230" s="127" t="s">
        <v>210</v>
      </c>
      <c r="C230" s="128">
        <v>621</v>
      </c>
      <c r="D230" s="128">
        <v>991</v>
      </c>
      <c r="E230" s="127" t="s">
        <v>406</v>
      </c>
      <c r="F230" s="129">
        <v>2000000</v>
      </c>
    </row>
    <row r="231" spans="1:6" ht="12.75">
      <c r="A231" s="127">
        <v>20080048</v>
      </c>
      <c r="B231" s="127" t="s">
        <v>217</v>
      </c>
      <c r="C231" s="128">
        <v>1577</v>
      </c>
      <c r="D231" s="128">
        <v>991</v>
      </c>
      <c r="E231" s="127" t="s">
        <v>406</v>
      </c>
      <c r="F231" s="129">
        <v>500000</v>
      </c>
    </row>
    <row r="232" spans="1:6" ht="12.75">
      <c r="A232" s="127">
        <v>20080088</v>
      </c>
      <c r="B232" s="127" t="s">
        <v>223</v>
      </c>
      <c r="C232" s="128">
        <v>477</v>
      </c>
      <c r="D232" s="128">
        <v>991</v>
      </c>
      <c r="E232" s="127" t="s">
        <v>406</v>
      </c>
      <c r="F232" s="129">
        <v>2000000</v>
      </c>
    </row>
    <row r="233" spans="1:6" ht="12.75">
      <c r="A233" s="127">
        <v>20080093</v>
      </c>
      <c r="B233" s="127" t="s">
        <v>224</v>
      </c>
      <c r="C233" s="128">
        <v>474</v>
      </c>
      <c r="D233" s="128">
        <v>991</v>
      </c>
      <c r="E233" s="127" t="s">
        <v>406</v>
      </c>
      <c r="F233" s="129">
        <v>2500000</v>
      </c>
    </row>
    <row r="234" spans="1:6" ht="12.75">
      <c r="A234" s="127">
        <v>20162356</v>
      </c>
      <c r="B234" s="127" t="s">
        <v>265</v>
      </c>
      <c r="C234" s="128">
        <v>506</v>
      </c>
      <c r="D234" s="128">
        <v>991</v>
      </c>
      <c r="E234" s="127" t="s">
        <v>406</v>
      </c>
      <c r="F234" s="129">
        <v>4500000</v>
      </c>
    </row>
    <row r="235" spans="1:6" ht="12.75">
      <c r="A235" s="127">
        <v>20182414</v>
      </c>
      <c r="B235" s="127" t="s">
        <v>315</v>
      </c>
      <c r="C235" s="128">
        <v>946</v>
      </c>
      <c r="D235" s="128">
        <v>991</v>
      </c>
      <c r="E235" s="127" t="s">
        <v>406</v>
      </c>
      <c r="F235" s="129">
        <v>25000000</v>
      </c>
    </row>
    <row r="236" spans="1:6" ht="12.75">
      <c r="A236" s="127">
        <v>20182415</v>
      </c>
      <c r="B236" s="127" t="s">
        <v>316</v>
      </c>
      <c r="C236" s="128">
        <v>485</v>
      </c>
      <c r="D236" s="128">
        <v>991</v>
      </c>
      <c r="E236" s="127" t="s">
        <v>406</v>
      </c>
      <c r="F236" s="129">
        <v>58000000</v>
      </c>
    </row>
    <row r="237" spans="1:6" ht="12.75">
      <c r="A237" s="127">
        <v>20190133</v>
      </c>
      <c r="B237" s="127" t="s">
        <v>356</v>
      </c>
      <c r="C237" s="128">
        <v>477</v>
      </c>
      <c r="D237" s="128">
        <v>991</v>
      </c>
      <c r="E237" s="127" t="s">
        <v>406</v>
      </c>
      <c r="F237" s="129">
        <v>1000000</v>
      </c>
    </row>
    <row r="238" spans="1:6" ht="12.75">
      <c r="A238" s="127">
        <v>20190134</v>
      </c>
      <c r="B238" s="127" t="s">
        <v>357</v>
      </c>
      <c r="C238" s="128">
        <v>477</v>
      </c>
      <c r="D238" s="128">
        <v>991</v>
      </c>
      <c r="E238" s="127" t="s">
        <v>406</v>
      </c>
      <c r="F238" s="129">
        <v>500000</v>
      </c>
    </row>
    <row r="239" spans="1:6" ht="12.75">
      <c r="A239" s="127">
        <v>20190135</v>
      </c>
      <c r="B239" s="127" t="s">
        <v>358</v>
      </c>
      <c r="C239" s="128">
        <v>477</v>
      </c>
      <c r="D239" s="128">
        <v>991</v>
      </c>
      <c r="E239" s="127" t="s">
        <v>406</v>
      </c>
      <c r="F239" s="129">
        <v>500000</v>
      </c>
    </row>
    <row r="240" spans="1:6" ht="12.75">
      <c r="A240" s="127">
        <v>20190159</v>
      </c>
      <c r="B240" s="127" t="s">
        <v>369</v>
      </c>
      <c r="C240" s="128">
        <v>487</v>
      </c>
      <c r="D240" s="128">
        <v>991</v>
      </c>
      <c r="E240" s="127" t="s">
        <v>406</v>
      </c>
      <c r="F240" s="129">
        <v>13000000</v>
      </c>
    </row>
    <row r="241" spans="1:6" ht="12.75">
      <c r="A241" s="127">
        <v>20190163</v>
      </c>
      <c r="B241" s="127" t="s">
        <v>373</v>
      </c>
      <c r="C241" s="128">
        <v>621</v>
      </c>
      <c r="D241" s="128">
        <v>991</v>
      </c>
      <c r="E241" s="127" t="s">
        <v>406</v>
      </c>
      <c r="F241" s="129">
        <v>4500000</v>
      </c>
    </row>
    <row r="242" spans="1:6" ht="12.75">
      <c r="A242" s="127">
        <v>19940098</v>
      </c>
      <c r="B242" s="127" t="s">
        <v>104</v>
      </c>
      <c r="C242" s="128">
        <v>447</v>
      </c>
      <c r="D242" s="128">
        <v>992</v>
      </c>
      <c r="E242" s="127" t="s">
        <v>402</v>
      </c>
      <c r="F242" s="129">
        <v>30000000</v>
      </c>
    </row>
    <row r="243" spans="1:6" ht="12.75">
      <c r="A243" s="127">
        <v>19990130</v>
      </c>
      <c r="B243" s="127" t="s">
        <v>129</v>
      </c>
      <c r="C243" s="128">
        <v>449</v>
      </c>
      <c r="D243" s="128">
        <v>992</v>
      </c>
      <c r="E243" s="127" t="s">
        <v>402</v>
      </c>
      <c r="F243" s="129">
        <v>2000000</v>
      </c>
    </row>
    <row r="244" spans="1:6" ht="12.75">
      <c r="A244" s="127">
        <v>20030407</v>
      </c>
      <c r="B244" s="127" t="s">
        <v>155</v>
      </c>
      <c r="C244" s="128">
        <v>447</v>
      </c>
      <c r="D244" s="128">
        <v>992</v>
      </c>
      <c r="E244" s="127" t="s">
        <v>402</v>
      </c>
      <c r="F244" s="129">
        <v>600000</v>
      </c>
    </row>
    <row r="245" spans="1:6" ht="12.75">
      <c r="A245" s="127">
        <v>20030672</v>
      </c>
      <c r="B245" s="127" t="s">
        <v>163</v>
      </c>
      <c r="C245" s="128">
        <v>447</v>
      </c>
      <c r="D245" s="128">
        <v>992</v>
      </c>
      <c r="E245" s="127" t="s">
        <v>402</v>
      </c>
      <c r="F245" s="129">
        <v>2500000</v>
      </c>
    </row>
    <row r="246" spans="1:6" ht="12.75">
      <c r="A246" s="127">
        <v>20050064</v>
      </c>
      <c r="B246" s="127" t="s">
        <v>174</v>
      </c>
      <c r="C246" s="128">
        <v>447</v>
      </c>
      <c r="D246" s="128">
        <v>992</v>
      </c>
      <c r="E246" s="127" t="s">
        <v>402</v>
      </c>
      <c r="F246" s="129">
        <v>2000000</v>
      </c>
    </row>
    <row r="247" spans="1:6" ht="12.75">
      <c r="A247" s="127">
        <v>20050088</v>
      </c>
      <c r="B247" s="127" t="s">
        <v>175</v>
      </c>
      <c r="C247" s="128">
        <v>459</v>
      </c>
      <c r="D247" s="128">
        <v>992</v>
      </c>
      <c r="E247" s="127" t="s">
        <v>402</v>
      </c>
      <c r="F247" s="129">
        <v>4000000</v>
      </c>
    </row>
    <row r="248" spans="1:6" ht="12.75">
      <c r="A248" s="127">
        <v>20050105</v>
      </c>
      <c r="B248" s="127" t="s">
        <v>176</v>
      </c>
      <c r="C248" s="128">
        <v>447</v>
      </c>
      <c r="D248" s="128">
        <v>992</v>
      </c>
      <c r="E248" s="127" t="s">
        <v>402</v>
      </c>
      <c r="F248" s="129">
        <v>1000000</v>
      </c>
    </row>
    <row r="249" spans="1:6" ht="12.75">
      <c r="A249" s="127">
        <v>20050248</v>
      </c>
      <c r="B249" s="127" t="s">
        <v>183</v>
      </c>
      <c r="C249" s="128">
        <v>453</v>
      </c>
      <c r="D249" s="128">
        <v>992</v>
      </c>
      <c r="E249" s="127" t="s">
        <v>402</v>
      </c>
      <c r="F249" s="129">
        <v>10000000</v>
      </c>
    </row>
    <row r="250" spans="1:6" ht="12.75">
      <c r="A250" s="127">
        <v>20050250</v>
      </c>
      <c r="B250" s="127" t="s">
        <v>184</v>
      </c>
      <c r="C250" s="128">
        <v>459</v>
      </c>
      <c r="D250" s="128">
        <v>992</v>
      </c>
      <c r="E250" s="127" t="s">
        <v>402</v>
      </c>
      <c r="F250" s="129">
        <v>500000</v>
      </c>
    </row>
    <row r="251" spans="1:6" ht="12.75">
      <c r="A251" s="127">
        <v>20060075</v>
      </c>
      <c r="B251" s="127" t="s">
        <v>188</v>
      </c>
      <c r="C251" s="128">
        <v>458</v>
      </c>
      <c r="D251" s="128">
        <v>992</v>
      </c>
      <c r="E251" s="127" t="s">
        <v>402</v>
      </c>
      <c r="F251" s="129">
        <v>28000000</v>
      </c>
    </row>
    <row r="252" spans="1:6" ht="12.75">
      <c r="A252" s="127">
        <v>20060178</v>
      </c>
      <c r="B252" s="127" t="s">
        <v>197</v>
      </c>
      <c r="C252" s="128">
        <v>447</v>
      </c>
      <c r="D252" s="128">
        <v>992</v>
      </c>
      <c r="E252" s="127" t="s">
        <v>402</v>
      </c>
      <c r="F252" s="129">
        <v>10000000</v>
      </c>
    </row>
    <row r="253" spans="1:6" ht="12.75">
      <c r="A253" s="127">
        <v>20070153</v>
      </c>
      <c r="B253" s="127" t="s">
        <v>208</v>
      </c>
      <c r="C253" s="128">
        <v>460</v>
      </c>
      <c r="D253" s="128">
        <v>992</v>
      </c>
      <c r="E253" s="127" t="s">
        <v>402</v>
      </c>
      <c r="F253" s="129">
        <v>500000</v>
      </c>
    </row>
    <row r="254" spans="1:6" ht="12.75">
      <c r="A254" s="127">
        <v>20070156</v>
      </c>
      <c r="B254" s="127" t="s">
        <v>209</v>
      </c>
      <c r="C254" s="128">
        <v>457</v>
      </c>
      <c r="D254" s="128">
        <v>992</v>
      </c>
      <c r="E254" s="127" t="s">
        <v>402</v>
      </c>
      <c r="F254" s="129">
        <v>30000000</v>
      </c>
    </row>
    <row r="255" spans="1:6" ht="12.75">
      <c r="A255" s="127">
        <v>20080136</v>
      </c>
      <c r="B255" s="127" t="s">
        <v>225</v>
      </c>
      <c r="C255" s="128">
        <v>448</v>
      </c>
      <c r="D255" s="128">
        <v>992</v>
      </c>
      <c r="E255" s="127" t="s">
        <v>402</v>
      </c>
      <c r="F255" s="129">
        <v>3500000</v>
      </c>
    </row>
    <row r="256" spans="1:6" ht="12.75">
      <c r="A256" s="127">
        <v>20110054</v>
      </c>
      <c r="B256" s="127" t="s">
        <v>235</v>
      </c>
      <c r="C256" s="128">
        <v>447</v>
      </c>
      <c r="D256" s="128">
        <v>992</v>
      </c>
      <c r="E256" s="127" t="s">
        <v>402</v>
      </c>
      <c r="F256" s="129">
        <v>500000</v>
      </c>
    </row>
    <row r="257" spans="1:6" ht="12.75">
      <c r="A257" s="127">
        <v>20150039</v>
      </c>
      <c r="B257" s="127" t="s">
        <v>259</v>
      </c>
      <c r="C257" s="128">
        <v>466</v>
      </c>
      <c r="D257" s="128">
        <v>992</v>
      </c>
      <c r="E257" s="127" t="s">
        <v>402</v>
      </c>
      <c r="F257" s="129">
        <v>2000000</v>
      </c>
    </row>
    <row r="258" spans="1:6" ht="12.75">
      <c r="A258" s="127">
        <v>20182404</v>
      </c>
      <c r="B258" s="127" t="s">
        <v>311</v>
      </c>
      <c r="C258" s="128">
        <v>457</v>
      </c>
      <c r="D258" s="128">
        <v>992</v>
      </c>
      <c r="E258" s="127" t="s">
        <v>402</v>
      </c>
      <c r="F258" s="129">
        <v>150000</v>
      </c>
    </row>
    <row r="259" spans="1:6" ht="12.75">
      <c r="A259" s="127">
        <v>20182409</v>
      </c>
      <c r="B259" s="127" t="s">
        <v>312</v>
      </c>
      <c r="C259" s="128">
        <v>457</v>
      </c>
      <c r="D259" s="128">
        <v>992</v>
      </c>
      <c r="E259" s="127" t="s">
        <v>402</v>
      </c>
      <c r="F259" s="129">
        <v>8500000</v>
      </c>
    </row>
    <row r="260" spans="1:6" ht="12.75">
      <c r="A260" s="127">
        <v>20182410</v>
      </c>
      <c r="B260" s="127" t="s">
        <v>313</v>
      </c>
      <c r="C260" s="128">
        <v>459</v>
      </c>
      <c r="D260" s="128">
        <v>992</v>
      </c>
      <c r="E260" s="127" t="s">
        <v>402</v>
      </c>
      <c r="F260" s="129">
        <v>1500000</v>
      </c>
    </row>
    <row r="261" spans="1:6" ht="12.75">
      <c r="A261" s="127">
        <v>20182411</v>
      </c>
      <c r="B261" s="127" t="s">
        <v>314</v>
      </c>
      <c r="C261" s="128">
        <v>447</v>
      </c>
      <c r="D261" s="128">
        <v>992</v>
      </c>
      <c r="E261" s="127" t="s">
        <v>402</v>
      </c>
      <c r="F261" s="129">
        <v>40000000</v>
      </c>
    </row>
    <row r="262" spans="1:6" ht="12.75">
      <c r="A262" s="127">
        <v>20182418</v>
      </c>
      <c r="B262" s="127" t="s">
        <v>317</v>
      </c>
      <c r="C262" s="128">
        <v>447</v>
      </c>
      <c r="D262" s="128">
        <v>992</v>
      </c>
      <c r="E262" s="127" t="s">
        <v>402</v>
      </c>
      <c r="F262" s="129">
        <v>2300000</v>
      </c>
    </row>
    <row r="263" spans="1:6" ht="12.75">
      <c r="A263" s="127">
        <v>20182425</v>
      </c>
      <c r="B263" s="127" t="s">
        <v>318</v>
      </c>
      <c r="C263" s="128">
        <v>447</v>
      </c>
      <c r="D263" s="128">
        <v>992</v>
      </c>
      <c r="E263" s="127" t="s">
        <v>402</v>
      </c>
      <c r="F263" s="129">
        <v>10000000</v>
      </c>
    </row>
    <row r="264" spans="1:6" ht="12.75">
      <c r="A264" s="127">
        <v>20182431</v>
      </c>
      <c r="B264" s="127" t="s">
        <v>319</v>
      </c>
      <c r="C264" s="128">
        <v>457</v>
      </c>
      <c r="D264" s="128">
        <v>992</v>
      </c>
      <c r="E264" s="127" t="s">
        <v>402</v>
      </c>
      <c r="F264" s="129">
        <v>5000000</v>
      </c>
    </row>
    <row r="265" spans="1:6" ht="12.75">
      <c r="A265" s="127">
        <v>20190104</v>
      </c>
      <c r="B265" s="127" t="s">
        <v>352</v>
      </c>
      <c r="C265" s="128">
        <v>415</v>
      </c>
      <c r="D265" s="128">
        <v>992</v>
      </c>
      <c r="E265" s="127" t="s">
        <v>402</v>
      </c>
      <c r="F265" s="129">
        <v>2500000</v>
      </c>
    </row>
    <row r="266" spans="1:6" ht="12.75">
      <c r="A266" s="127">
        <v>19930232</v>
      </c>
      <c r="B266" s="127" t="s">
        <v>96</v>
      </c>
      <c r="C266" s="128">
        <v>372</v>
      </c>
      <c r="D266" s="128">
        <v>993</v>
      </c>
      <c r="E266" s="127" t="s">
        <v>399</v>
      </c>
      <c r="F266" s="129">
        <v>150000</v>
      </c>
    </row>
    <row r="267" spans="1:6" ht="12.75">
      <c r="A267" s="127">
        <v>19940149</v>
      </c>
      <c r="B267" s="127" t="s">
        <v>106</v>
      </c>
      <c r="C267" s="128">
        <v>369</v>
      </c>
      <c r="D267" s="128">
        <v>993</v>
      </c>
      <c r="E267" s="127" t="s">
        <v>399</v>
      </c>
      <c r="F267" s="129">
        <v>3000000</v>
      </c>
    </row>
    <row r="268" spans="1:6" ht="12.75">
      <c r="A268" s="127">
        <v>19940195</v>
      </c>
      <c r="B268" s="127" t="s">
        <v>107</v>
      </c>
      <c r="C268" s="128">
        <v>426</v>
      </c>
      <c r="D268" s="128">
        <v>993</v>
      </c>
      <c r="E268" s="127" t="s">
        <v>399</v>
      </c>
      <c r="F268" s="129">
        <v>350000</v>
      </c>
    </row>
    <row r="269" spans="1:6" ht="12.75">
      <c r="A269" s="127">
        <v>19940376</v>
      </c>
      <c r="B269" s="127" t="s">
        <v>110</v>
      </c>
      <c r="C269" s="128">
        <v>426</v>
      </c>
      <c r="D269" s="128">
        <v>993</v>
      </c>
      <c r="E269" s="127" t="s">
        <v>399</v>
      </c>
      <c r="F269" s="129">
        <v>2000000</v>
      </c>
    </row>
    <row r="270" spans="1:6" ht="12.75">
      <c r="A270" s="127">
        <v>20000141</v>
      </c>
      <c r="B270" s="127" t="s">
        <v>135</v>
      </c>
      <c r="C270" s="128">
        <v>85</v>
      </c>
      <c r="D270" s="128">
        <v>993</v>
      </c>
      <c r="E270" s="127" t="s">
        <v>399</v>
      </c>
      <c r="F270" s="129">
        <v>1000000</v>
      </c>
    </row>
    <row r="271" spans="1:6" ht="12.75">
      <c r="A271" s="127">
        <v>20050156</v>
      </c>
      <c r="B271" s="127" t="s">
        <v>178</v>
      </c>
      <c r="C271" s="128">
        <v>808</v>
      </c>
      <c r="D271" s="128">
        <v>993</v>
      </c>
      <c r="E271" s="127" t="s">
        <v>399</v>
      </c>
      <c r="F271" s="129">
        <v>2000000</v>
      </c>
    </row>
    <row r="272" spans="1:6" ht="12.75">
      <c r="A272" s="127">
        <v>20070132</v>
      </c>
      <c r="B272" s="127" t="s">
        <v>203</v>
      </c>
      <c r="C272" s="128">
        <v>427</v>
      </c>
      <c r="D272" s="128">
        <v>993</v>
      </c>
      <c r="E272" s="127" t="s">
        <v>399</v>
      </c>
      <c r="F272" s="129">
        <v>2000000</v>
      </c>
    </row>
    <row r="273" spans="1:6" ht="12.75">
      <c r="A273" s="127">
        <v>20070201</v>
      </c>
      <c r="B273" s="127" t="s">
        <v>213</v>
      </c>
      <c r="C273" s="128">
        <v>698</v>
      </c>
      <c r="D273" s="128">
        <v>993</v>
      </c>
      <c r="E273" s="127" t="s">
        <v>399</v>
      </c>
      <c r="F273" s="129">
        <v>2000000</v>
      </c>
    </row>
    <row r="274" spans="1:6" ht="12.75">
      <c r="A274" s="127">
        <v>20090062</v>
      </c>
      <c r="B274" s="127" t="s">
        <v>229</v>
      </c>
      <c r="C274" s="128">
        <v>170</v>
      </c>
      <c r="D274" s="128">
        <v>993</v>
      </c>
      <c r="E274" s="127" t="s">
        <v>399</v>
      </c>
      <c r="F274" s="129">
        <v>3800000</v>
      </c>
    </row>
    <row r="275" spans="1:6" ht="12.75">
      <c r="A275" s="127">
        <v>20120079</v>
      </c>
      <c r="B275" s="127" t="s">
        <v>249</v>
      </c>
      <c r="C275" s="128">
        <v>22</v>
      </c>
      <c r="D275" s="128">
        <v>993</v>
      </c>
      <c r="E275" s="127" t="s">
        <v>399</v>
      </c>
      <c r="F275" s="129">
        <v>400000</v>
      </c>
    </row>
    <row r="276" spans="1:6" ht="12.75">
      <c r="A276" s="127">
        <v>20120080</v>
      </c>
      <c r="B276" s="127" t="s">
        <v>250</v>
      </c>
      <c r="C276" s="128">
        <v>1498</v>
      </c>
      <c r="D276" s="128">
        <v>993</v>
      </c>
      <c r="E276" s="127" t="s">
        <v>399</v>
      </c>
      <c r="F276" s="129">
        <v>350000</v>
      </c>
    </row>
    <row r="277" spans="1:6" ht="12.75">
      <c r="A277" s="127">
        <v>20150047</v>
      </c>
      <c r="B277" s="127" t="s">
        <v>260</v>
      </c>
      <c r="C277" s="128">
        <v>103</v>
      </c>
      <c r="D277" s="128">
        <v>993</v>
      </c>
      <c r="E277" s="127" t="s">
        <v>399</v>
      </c>
      <c r="F277" s="129">
        <v>3500000</v>
      </c>
    </row>
    <row r="278" spans="1:6" ht="12.75">
      <c r="A278" s="127">
        <v>20170131</v>
      </c>
      <c r="B278" s="127" t="s">
        <v>292</v>
      </c>
      <c r="C278" s="128">
        <v>1624</v>
      </c>
      <c r="D278" s="128">
        <v>993</v>
      </c>
      <c r="E278" s="127" t="s">
        <v>399</v>
      </c>
      <c r="F278" s="129">
        <v>300000</v>
      </c>
    </row>
    <row r="279" spans="1:6" ht="12.75">
      <c r="A279" s="127">
        <v>20170144</v>
      </c>
      <c r="B279" s="127" t="s">
        <v>298</v>
      </c>
      <c r="C279" s="128">
        <v>1679</v>
      </c>
      <c r="D279" s="128">
        <v>993</v>
      </c>
      <c r="E279" s="127" t="s">
        <v>399</v>
      </c>
      <c r="F279" s="129">
        <v>2000000</v>
      </c>
    </row>
    <row r="280" spans="1:6" ht="12.75">
      <c r="A280" s="127">
        <v>20170146</v>
      </c>
      <c r="B280" s="127" t="s">
        <v>300</v>
      </c>
      <c r="C280" s="128">
        <v>1679</v>
      </c>
      <c r="D280" s="128">
        <v>993</v>
      </c>
      <c r="E280" s="127" t="s">
        <v>399</v>
      </c>
      <c r="F280" s="129">
        <v>1500000</v>
      </c>
    </row>
    <row r="281" spans="1:6" ht="12.75">
      <c r="A281" s="127">
        <v>20170147</v>
      </c>
      <c r="B281" s="127" t="s">
        <v>301</v>
      </c>
      <c r="C281" s="128">
        <v>651</v>
      </c>
      <c r="D281" s="128">
        <v>993</v>
      </c>
      <c r="E281" s="127" t="s">
        <v>399</v>
      </c>
      <c r="F281" s="129">
        <v>60000</v>
      </c>
    </row>
    <row r="282" spans="1:6" ht="12.75">
      <c r="A282" s="127">
        <v>20170150</v>
      </c>
      <c r="B282" s="127" t="s">
        <v>302</v>
      </c>
      <c r="C282" s="128">
        <v>651</v>
      </c>
      <c r="D282" s="128">
        <v>993</v>
      </c>
      <c r="E282" s="127" t="s">
        <v>399</v>
      </c>
      <c r="F282" s="129">
        <v>500000</v>
      </c>
    </row>
    <row r="283" spans="1:6" ht="12.75">
      <c r="A283" s="127">
        <v>20170152</v>
      </c>
      <c r="B283" s="127" t="s">
        <v>303</v>
      </c>
      <c r="C283" s="128">
        <v>651</v>
      </c>
      <c r="D283" s="128">
        <v>993</v>
      </c>
      <c r="E283" s="127" t="s">
        <v>399</v>
      </c>
      <c r="F283" s="129">
        <v>500000</v>
      </c>
    </row>
    <row r="284" spans="1:6" ht="12.75">
      <c r="A284" s="127">
        <v>20170154</v>
      </c>
      <c r="B284" s="127" t="s">
        <v>305</v>
      </c>
      <c r="C284" s="128">
        <v>99</v>
      </c>
      <c r="D284" s="128">
        <v>993</v>
      </c>
      <c r="E284" s="127" t="s">
        <v>399</v>
      </c>
      <c r="F284" s="129">
        <v>2500000</v>
      </c>
    </row>
    <row r="285" spans="1:6" ht="12.75">
      <c r="A285" s="127">
        <v>20170163</v>
      </c>
      <c r="B285" s="127" t="s">
        <v>307</v>
      </c>
      <c r="C285" s="128">
        <v>651</v>
      </c>
      <c r="D285" s="128">
        <v>993</v>
      </c>
      <c r="E285" s="127" t="s">
        <v>399</v>
      </c>
      <c r="F285" s="129">
        <v>500000</v>
      </c>
    </row>
    <row r="286" spans="1:6" ht="12.75">
      <c r="A286" s="127">
        <v>20182438</v>
      </c>
      <c r="B286" s="127" t="s">
        <v>320</v>
      </c>
      <c r="C286" s="128">
        <v>1572</v>
      </c>
      <c r="D286" s="128">
        <v>993</v>
      </c>
      <c r="E286" s="127" t="s">
        <v>399</v>
      </c>
      <c r="F286" s="129">
        <v>300000</v>
      </c>
    </row>
    <row r="287" spans="1:6" ht="12.75">
      <c r="A287" s="127">
        <v>20182439</v>
      </c>
      <c r="B287" s="127" t="s">
        <v>321</v>
      </c>
      <c r="C287" s="128">
        <v>1572</v>
      </c>
      <c r="D287" s="128">
        <v>993</v>
      </c>
      <c r="E287" s="127" t="s">
        <v>399</v>
      </c>
      <c r="F287" s="129">
        <v>300000</v>
      </c>
    </row>
    <row r="288" spans="1:6" ht="12.75">
      <c r="A288" s="127">
        <v>20182534</v>
      </c>
      <c r="B288" s="127" t="s">
        <v>325</v>
      </c>
      <c r="C288" s="128">
        <v>170</v>
      </c>
      <c r="D288" s="128">
        <v>993</v>
      </c>
      <c r="E288" s="127" t="s">
        <v>399</v>
      </c>
      <c r="F288" s="129">
        <v>174000</v>
      </c>
    </row>
    <row r="289" spans="1:6" ht="12.75">
      <c r="A289" s="127">
        <v>20182550</v>
      </c>
      <c r="B289" s="127" t="s">
        <v>327</v>
      </c>
      <c r="C289" s="128">
        <v>369</v>
      </c>
      <c r="D289" s="128">
        <v>993</v>
      </c>
      <c r="E289" s="127" t="s">
        <v>399</v>
      </c>
      <c r="F289" s="129">
        <v>10942700</v>
      </c>
    </row>
    <row r="290" spans="1:6" ht="12.75">
      <c r="A290" s="127">
        <v>20190106</v>
      </c>
      <c r="B290" s="127" t="s">
        <v>353</v>
      </c>
      <c r="C290" s="128">
        <v>427</v>
      </c>
      <c r="D290" s="128">
        <v>993</v>
      </c>
      <c r="E290" s="127" t="s">
        <v>399</v>
      </c>
      <c r="F290" s="129">
        <v>1000000</v>
      </c>
    </row>
    <row r="291" spans="1:6" ht="12.75">
      <c r="A291" s="127">
        <v>20190125</v>
      </c>
      <c r="B291" s="127" t="s">
        <v>354</v>
      </c>
      <c r="C291" s="128">
        <v>170</v>
      </c>
      <c r="D291" s="128">
        <v>993</v>
      </c>
      <c r="E291" s="127" t="s">
        <v>399</v>
      </c>
      <c r="F291" s="129">
        <v>200000</v>
      </c>
    </row>
    <row r="292" spans="1:6" ht="12.75">
      <c r="A292" s="127">
        <v>19930187</v>
      </c>
      <c r="B292" s="127" t="s">
        <v>95</v>
      </c>
      <c r="C292" s="128">
        <v>615</v>
      </c>
      <c r="D292" s="128">
        <v>994</v>
      </c>
      <c r="E292" s="127" t="s">
        <v>398</v>
      </c>
      <c r="F292" s="129">
        <v>3535000</v>
      </c>
    </row>
    <row r="293" spans="1:6" ht="12.75">
      <c r="A293" s="127">
        <v>20130051</v>
      </c>
      <c r="B293" s="127" t="s">
        <v>251</v>
      </c>
      <c r="C293" s="128">
        <v>1099</v>
      </c>
      <c r="D293" s="128">
        <v>994</v>
      </c>
      <c r="E293" s="127" t="s">
        <v>398</v>
      </c>
      <c r="F293" s="129">
        <v>500000</v>
      </c>
    </row>
    <row r="294" spans="1:6" ht="12.75">
      <c r="A294" s="127">
        <v>20140011</v>
      </c>
      <c r="B294" s="127" t="s">
        <v>257</v>
      </c>
      <c r="C294" s="128">
        <v>1519</v>
      </c>
      <c r="D294" s="128">
        <v>994</v>
      </c>
      <c r="E294" s="127" t="s">
        <v>398</v>
      </c>
      <c r="F294" s="129">
        <v>3000000</v>
      </c>
    </row>
    <row r="295" spans="1:6" ht="12.75">
      <c r="A295" s="127">
        <v>20170045</v>
      </c>
      <c r="B295" s="127" t="s">
        <v>268</v>
      </c>
      <c r="C295" s="128">
        <v>374</v>
      </c>
      <c r="D295" s="128">
        <v>994</v>
      </c>
      <c r="E295" s="127" t="s">
        <v>398</v>
      </c>
      <c r="F295" s="129">
        <v>1000000</v>
      </c>
    </row>
    <row r="296" spans="1:6" ht="12.75">
      <c r="A296" s="127">
        <v>20170145</v>
      </c>
      <c r="B296" s="127" t="s">
        <v>299</v>
      </c>
      <c r="C296" s="128">
        <v>1572</v>
      </c>
      <c r="D296" s="128">
        <v>994</v>
      </c>
      <c r="E296" s="127" t="s">
        <v>398</v>
      </c>
      <c r="F296" s="129">
        <v>18500000</v>
      </c>
    </row>
    <row r="297" spans="1:6" ht="12.75">
      <c r="A297" s="127">
        <v>20170162</v>
      </c>
      <c r="B297" s="127" t="s">
        <v>306</v>
      </c>
      <c r="C297" s="128">
        <v>651</v>
      </c>
      <c r="D297" s="128">
        <v>994</v>
      </c>
      <c r="E297" s="127" t="s">
        <v>398</v>
      </c>
      <c r="F297" s="129">
        <v>500000</v>
      </c>
    </row>
    <row r="298" spans="1:6" ht="12.75">
      <c r="A298" s="127">
        <v>20182560</v>
      </c>
      <c r="B298" s="127" t="s">
        <v>330</v>
      </c>
      <c r="C298" s="128">
        <v>1686</v>
      </c>
      <c r="D298" s="128">
        <v>994</v>
      </c>
      <c r="E298" s="127" t="s">
        <v>398</v>
      </c>
      <c r="F298" s="129">
        <v>1000000</v>
      </c>
    </row>
    <row r="299" spans="1:6" ht="12.75">
      <c r="A299" s="127">
        <v>20190069</v>
      </c>
      <c r="B299" s="127" t="s">
        <v>346</v>
      </c>
      <c r="C299" s="128">
        <v>1703</v>
      </c>
      <c r="D299" s="128">
        <v>994</v>
      </c>
      <c r="E299" s="127" t="s">
        <v>398</v>
      </c>
      <c r="F299" s="129">
        <v>3320870</v>
      </c>
    </row>
    <row r="300" spans="1:6" ht="12.75">
      <c r="A300" s="127">
        <v>20190075</v>
      </c>
      <c r="B300" s="127" t="s">
        <v>347</v>
      </c>
      <c r="C300" s="128">
        <v>1703</v>
      </c>
      <c r="D300" s="128">
        <v>994</v>
      </c>
      <c r="E300" s="127" t="s">
        <v>398</v>
      </c>
      <c r="F300" s="129">
        <v>500000</v>
      </c>
    </row>
    <row r="301" spans="1:6" ht="12.75">
      <c r="A301" s="127">
        <v>20190149</v>
      </c>
      <c r="B301" s="127" t="s">
        <v>361</v>
      </c>
      <c r="C301" s="128">
        <v>341</v>
      </c>
      <c r="D301" s="128">
        <v>994</v>
      </c>
      <c r="E301" s="127" t="s">
        <v>398</v>
      </c>
      <c r="F301" s="129">
        <v>1000000</v>
      </c>
    </row>
    <row r="302" spans="1:6" ht="12.75">
      <c r="A302" s="127">
        <v>20190175</v>
      </c>
      <c r="B302" s="127" t="s">
        <v>381</v>
      </c>
      <c r="C302" s="128">
        <v>1703</v>
      </c>
      <c r="D302" s="128">
        <v>994</v>
      </c>
      <c r="E302" s="127" t="s">
        <v>398</v>
      </c>
      <c r="F302" s="129">
        <v>1293010</v>
      </c>
    </row>
    <row r="303" spans="1:6" ht="12.75">
      <c r="A303" s="127">
        <v>19940138</v>
      </c>
      <c r="B303" s="127" t="s">
        <v>105</v>
      </c>
      <c r="C303" s="128">
        <v>467</v>
      </c>
      <c r="D303" s="128">
        <v>995</v>
      </c>
      <c r="E303" s="127" t="s">
        <v>403</v>
      </c>
      <c r="F303" s="129">
        <v>3500000</v>
      </c>
    </row>
    <row r="304" spans="1:6" ht="12.75">
      <c r="A304" s="127">
        <v>19940289</v>
      </c>
      <c r="B304" s="127" t="s">
        <v>109</v>
      </c>
      <c r="C304" s="128">
        <v>404</v>
      </c>
      <c r="D304" s="128">
        <v>995</v>
      </c>
      <c r="E304" s="127" t="s">
        <v>403</v>
      </c>
      <c r="F304" s="129">
        <v>11000000</v>
      </c>
    </row>
    <row r="305" spans="1:6" ht="12.75">
      <c r="A305" s="127">
        <v>19980344</v>
      </c>
      <c r="B305" s="127" t="s">
        <v>126</v>
      </c>
      <c r="C305" s="128">
        <v>451</v>
      </c>
      <c r="D305" s="128">
        <v>995</v>
      </c>
      <c r="E305" s="127" t="s">
        <v>403</v>
      </c>
      <c r="F305" s="129">
        <v>4500000</v>
      </c>
    </row>
    <row r="306" spans="1:6" ht="12.75">
      <c r="A306" s="127">
        <v>20010370</v>
      </c>
      <c r="B306" s="127" t="s">
        <v>144</v>
      </c>
      <c r="C306" s="128">
        <v>1036</v>
      </c>
      <c r="D306" s="128">
        <v>995</v>
      </c>
      <c r="E306" s="127" t="s">
        <v>403</v>
      </c>
      <c r="F306" s="129">
        <v>5000000</v>
      </c>
    </row>
    <row r="307" spans="1:6" ht="12.75">
      <c r="A307" s="127">
        <v>20070244</v>
      </c>
      <c r="B307" s="127" t="s">
        <v>215</v>
      </c>
      <c r="C307" s="128">
        <v>1703</v>
      </c>
      <c r="D307" s="128">
        <v>995</v>
      </c>
      <c r="E307" s="127" t="s">
        <v>403</v>
      </c>
      <c r="F307" s="129">
        <v>75000000</v>
      </c>
    </row>
    <row r="308" spans="1:6" ht="12.75">
      <c r="A308" s="127">
        <v>20170044</v>
      </c>
      <c r="B308" s="127" t="s">
        <v>267</v>
      </c>
      <c r="C308" s="128">
        <v>374</v>
      </c>
      <c r="D308" s="128">
        <v>995</v>
      </c>
      <c r="E308" s="127" t="s">
        <v>403</v>
      </c>
      <c r="F308" s="129">
        <v>1700000</v>
      </c>
    </row>
    <row r="309" spans="1:6" ht="12.75">
      <c r="A309" s="127">
        <v>20170141</v>
      </c>
      <c r="B309" s="127" t="s">
        <v>296</v>
      </c>
      <c r="C309" s="128">
        <v>173</v>
      </c>
      <c r="D309" s="128">
        <v>995</v>
      </c>
      <c r="E309" s="127" t="s">
        <v>403</v>
      </c>
      <c r="F309" s="129">
        <v>550000</v>
      </c>
    </row>
    <row r="310" spans="1:6" ht="12.75">
      <c r="A310" s="127">
        <v>20170142</v>
      </c>
      <c r="B310" s="127" t="s">
        <v>297</v>
      </c>
      <c r="C310" s="128">
        <v>1679</v>
      </c>
      <c r="D310" s="128">
        <v>995</v>
      </c>
      <c r="E310" s="127" t="s">
        <v>403</v>
      </c>
      <c r="F310" s="129">
        <v>2500000</v>
      </c>
    </row>
    <row r="311" spans="1:6" ht="12.75">
      <c r="A311" s="127">
        <v>20182518</v>
      </c>
      <c r="B311" s="127" t="s">
        <v>323</v>
      </c>
      <c r="C311" s="128">
        <v>88</v>
      </c>
      <c r="D311" s="128">
        <v>995</v>
      </c>
      <c r="E311" s="127" t="s">
        <v>403</v>
      </c>
      <c r="F311" s="129">
        <v>300000</v>
      </c>
    </row>
    <row r="312" spans="1:6" ht="12.75">
      <c r="A312" s="127">
        <v>19930234</v>
      </c>
      <c r="B312" s="127" t="s">
        <v>98</v>
      </c>
      <c r="C312" s="128">
        <v>337</v>
      </c>
      <c r="D312" s="128">
        <v>996</v>
      </c>
      <c r="E312" s="127" t="s">
        <v>401</v>
      </c>
      <c r="F312" s="129">
        <v>1200000</v>
      </c>
    </row>
    <row r="313" spans="1:6" ht="12.75">
      <c r="A313" s="127">
        <v>20030221</v>
      </c>
      <c r="B313" s="127" t="s">
        <v>153</v>
      </c>
      <c r="C313" s="128">
        <v>638</v>
      </c>
      <c r="D313" s="128">
        <v>996</v>
      </c>
      <c r="E313" s="127" t="s">
        <v>401</v>
      </c>
      <c r="F313" s="129">
        <v>1650000</v>
      </c>
    </row>
    <row r="314" spans="1:6" ht="12.75">
      <c r="A314" s="127">
        <v>20042881</v>
      </c>
      <c r="B314" s="127" t="s">
        <v>164</v>
      </c>
      <c r="C314" s="128">
        <v>507</v>
      </c>
      <c r="D314" s="128">
        <v>996</v>
      </c>
      <c r="E314" s="127" t="s">
        <v>401</v>
      </c>
      <c r="F314" s="129">
        <v>1000000</v>
      </c>
    </row>
    <row r="315" spans="1:6" ht="12.75">
      <c r="A315" s="127">
        <v>20042918</v>
      </c>
      <c r="B315" s="127" t="s">
        <v>167</v>
      </c>
      <c r="C315" s="128">
        <v>446</v>
      </c>
      <c r="D315" s="128">
        <v>996</v>
      </c>
      <c r="E315" s="127" t="s">
        <v>401</v>
      </c>
      <c r="F315" s="129">
        <v>1000000</v>
      </c>
    </row>
    <row r="316" spans="1:6" ht="12.75">
      <c r="A316" s="127">
        <v>20043125</v>
      </c>
      <c r="B316" s="127" t="s">
        <v>171</v>
      </c>
      <c r="C316" s="128">
        <v>1016</v>
      </c>
      <c r="D316" s="128">
        <v>996</v>
      </c>
      <c r="E316" s="127" t="s">
        <v>401</v>
      </c>
      <c r="F316" s="129">
        <v>1500000</v>
      </c>
    </row>
    <row r="317" spans="1:6" ht="12.75">
      <c r="A317" s="127">
        <v>20050219</v>
      </c>
      <c r="B317" s="127" t="s">
        <v>181</v>
      </c>
      <c r="C317" s="128">
        <v>683</v>
      </c>
      <c r="D317" s="128">
        <v>996</v>
      </c>
      <c r="E317" s="127" t="s">
        <v>401</v>
      </c>
      <c r="F317" s="129">
        <v>2000000</v>
      </c>
    </row>
    <row r="318" spans="1:6" ht="12.75">
      <c r="A318" s="127">
        <v>20050222</v>
      </c>
      <c r="B318" s="127" t="s">
        <v>182</v>
      </c>
      <c r="C318" s="128">
        <v>219</v>
      </c>
      <c r="D318" s="128">
        <v>996</v>
      </c>
      <c r="E318" s="127" t="s">
        <v>401</v>
      </c>
      <c r="F318" s="129">
        <v>1400000</v>
      </c>
    </row>
    <row r="319" spans="1:6" ht="12.75">
      <c r="A319" s="127">
        <v>20060065</v>
      </c>
      <c r="B319" s="127" t="s">
        <v>187</v>
      </c>
      <c r="C319" s="128">
        <v>240</v>
      </c>
      <c r="D319" s="128">
        <v>996</v>
      </c>
      <c r="E319" s="127" t="s">
        <v>401</v>
      </c>
      <c r="F319" s="129">
        <v>1000000</v>
      </c>
    </row>
    <row r="320" spans="1:6" ht="12.75">
      <c r="A320" s="127">
        <v>20060149</v>
      </c>
      <c r="B320" s="127" t="s">
        <v>195</v>
      </c>
      <c r="C320" s="128">
        <v>227</v>
      </c>
      <c r="D320" s="128">
        <v>996</v>
      </c>
      <c r="E320" s="127" t="s">
        <v>401</v>
      </c>
      <c r="F320" s="129">
        <v>1000000</v>
      </c>
    </row>
    <row r="321" spans="1:6" ht="12.75">
      <c r="A321" s="127">
        <v>20080065</v>
      </c>
      <c r="B321" s="127" t="s">
        <v>218</v>
      </c>
      <c r="C321" s="128">
        <v>173</v>
      </c>
      <c r="D321" s="128">
        <v>996</v>
      </c>
      <c r="E321" s="127" t="s">
        <v>401</v>
      </c>
      <c r="F321" s="129">
        <v>1000000</v>
      </c>
    </row>
    <row r="322" spans="1:6" ht="12.75">
      <c r="A322" s="127">
        <v>20100060</v>
      </c>
      <c r="B322" s="127" t="s">
        <v>231</v>
      </c>
      <c r="C322" s="128">
        <v>103</v>
      </c>
      <c r="D322" s="128">
        <v>996</v>
      </c>
      <c r="E322" s="127" t="s">
        <v>401</v>
      </c>
      <c r="F322" s="129">
        <v>2000000</v>
      </c>
    </row>
    <row r="323" spans="1:6" ht="12.75">
      <c r="A323" s="127">
        <v>20120076</v>
      </c>
      <c r="B323" s="127" t="s">
        <v>247</v>
      </c>
      <c r="C323" s="128">
        <v>423</v>
      </c>
      <c r="D323" s="128">
        <v>996</v>
      </c>
      <c r="E323" s="127" t="s">
        <v>401</v>
      </c>
      <c r="F323" s="129">
        <v>400000</v>
      </c>
    </row>
    <row r="324" spans="1:6" ht="12.75">
      <c r="A324" s="127">
        <v>20120078</v>
      </c>
      <c r="B324" s="127" t="s">
        <v>248</v>
      </c>
      <c r="C324" s="128">
        <v>423</v>
      </c>
      <c r="D324" s="128">
        <v>996</v>
      </c>
      <c r="E324" s="127" t="s">
        <v>401</v>
      </c>
      <c r="F324" s="129">
        <v>2000000</v>
      </c>
    </row>
    <row r="325" spans="1:6" ht="12.75">
      <c r="A325" s="127">
        <v>20130067</v>
      </c>
      <c r="B325" s="127" t="s">
        <v>252</v>
      </c>
      <c r="C325" s="128">
        <v>1680</v>
      </c>
      <c r="D325" s="128">
        <v>996</v>
      </c>
      <c r="E325" s="127" t="s">
        <v>401</v>
      </c>
      <c r="F325" s="129">
        <v>1000000</v>
      </c>
    </row>
    <row r="326" spans="1:6" ht="12.75">
      <c r="A326" s="127">
        <v>20140008</v>
      </c>
      <c r="B326" s="127" t="s">
        <v>254</v>
      </c>
      <c r="C326" s="128">
        <v>432</v>
      </c>
      <c r="D326" s="128">
        <v>996</v>
      </c>
      <c r="E326" s="127" t="s">
        <v>401</v>
      </c>
      <c r="F326" s="129">
        <v>1000000</v>
      </c>
    </row>
    <row r="327" spans="1:6" ht="12.75">
      <c r="A327" s="127">
        <v>20150030</v>
      </c>
      <c r="B327" s="127" t="s">
        <v>258</v>
      </c>
      <c r="C327" s="128">
        <v>340</v>
      </c>
      <c r="D327" s="128">
        <v>996</v>
      </c>
      <c r="E327" s="127" t="s">
        <v>401</v>
      </c>
      <c r="F327" s="129">
        <v>500000</v>
      </c>
    </row>
    <row r="328" spans="1:6" ht="12.75">
      <c r="A328" s="127">
        <v>20162192</v>
      </c>
      <c r="B328" s="127" t="s">
        <v>263</v>
      </c>
      <c r="C328" s="128">
        <v>170</v>
      </c>
      <c r="D328" s="128">
        <v>996</v>
      </c>
      <c r="E328" s="127" t="s">
        <v>401</v>
      </c>
      <c r="F328" s="129">
        <v>2000000</v>
      </c>
    </row>
    <row r="329" spans="1:6" ht="12.75">
      <c r="A329" s="127">
        <v>20170137</v>
      </c>
      <c r="B329" s="127" t="s">
        <v>293</v>
      </c>
      <c r="C329" s="128">
        <v>170</v>
      </c>
      <c r="D329" s="128">
        <v>996</v>
      </c>
      <c r="E329" s="127" t="s">
        <v>401</v>
      </c>
      <c r="F329" s="129">
        <v>1800000</v>
      </c>
    </row>
    <row r="330" spans="1:6" ht="12.75">
      <c r="A330" s="127">
        <v>20170139</v>
      </c>
      <c r="B330" s="127" t="s">
        <v>294</v>
      </c>
      <c r="C330" s="128">
        <v>170</v>
      </c>
      <c r="D330" s="128">
        <v>996</v>
      </c>
      <c r="E330" s="127" t="s">
        <v>401</v>
      </c>
      <c r="F330" s="129">
        <v>240000</v>
      </c>
    </row>
    <row r="331" spans="1:6" ht="12.75">
      <c r="A331" s="127">
        <v>20170153</v>
      </c>
      <c r="B331" s="127" t="s">
        <v>304</v>
      </c>
      <c r="C331" s="128">
        <v>829</v>
      </c>
      <c r="D331" s="128">
        <v>996</v>
      </c>
      <c r="E331" s="127" t="s">
        <v>401</v>
      </c>
      <c r="F331" s="129">
        <v>500000</v>
      </c>
    </row>
    <row r="332" spans="1:6" ht="12.75">
      <c r="A332" s="127">
        <v>20182605</v>
      </c>
      <c r="B332" s="127" t="s">
        <v>331</v>
      </c>
      <c r="C332" s="128">
        <v>1659</v>
      </c>
      <c r="D332" s="128">
        <v>996</v>
      </c>
      <c r="E332" s="127" t="s">
        <v>401</v>
      </c>
      <c r="F332" s="129">
        <v>19838500</v>
      </c>
    </row>
    <row r="333" spans="1:6" ht="12.75">
      <c r="A333" s="127">
        <v>20182612</v>
      </c>
      <c r="B333" s="127" t="s">
        <v>332</v>
      </c>
      <c r="C333" s="128">
        <v>9</v>
      </c>
      <c r="D333" s="128">
        <v>996</v>
      </c>
      <c r="E333" s="127" t="s">
        <v>401</v>
      </c>
      <c r="F333" s="129">
        <v>2000000</v>
      </c>
    </row>
    <row r="334" spans="1:6" ht="12.75">
      <c r="A334" s="127">
        <v>20190130</v>
      </c>
      <c r="B334" s="127" t="s">
        <v>355</v>
      </c>
      <c r="C334" s="128">
        <v>641</v>
      </c>
      <c r="D334" s="128">
        <v>996</v>
      </c>
      <c r="E334" s="127" t="s">
        <v>401</v>
      </c>
      <c r="F334" s="129">
        <v>500000</v>
      </c>
    </row>
    <row r="335" spans="1:6" ht="12.75">
      <c r="A335" s="127">
        <v>20190181</v>
      </c>
      <c r="B335" s="127" t="s">
        <v>384</v>
      </c>
      <c r="C335" s="128">
        <v>698</v>
      </c>
      <c r="D335" s="128">
        <v>996</v>
      </c>
      <c r="E335" s="127" t="s">
        <v>401</v>
      </c>
      <c r="F335" s="129">
        <v>6000000</v>
      </c>
    </row>
    <row r="336" spans="1:6" ht="12.75">
      <c r="A336" s="127">
        <v>20010391</v>
      </c>
      <c r="B336" s="127" t="s">
        <v>145</v>
      </c>
      <c r="C336" s="128">
        <v>467</v>
      </c>
      <c r="D336" s="128">
        <v>998</v>
      </c>
      <c r="E336" s="127" t="s">
        <v>422</v>
      </c>
      <c r="F336" s="129">
        <v>2200000</v>
      </c>
    </row>
    <row r="337" spans="1:6" ht="12.75">
      <c r="A337" s="127">
        <v>19930002</v>
      </c>
      <c r="B337" s="127" t="s">
        <v>92</v>
      </c>
      <c r="C337" s="128">
        <v>426</v>
      </c>
      <c r="D337" s="128">
        <v>999</v>
      </c>
      <c r="E337" s="127" t="s">
        <v>397</v>
      </c>
      <c r="F337" s="129">
        <v>6000000</v>
      </c>
    </row>
    <row r="338" spans="1:6" ht="12.75">
      <c r="A338" s="127">
        <v>19930026</v>
      </c>
      <c r="B338" s="127" t="s">
        <v>93</v>
      </c>
      <c r="C338" s="128">
        <v>427</v>
      </c>
      <c r="D338" s="128">
        <v>999</v>
      </c>
      <c r="E338" s="127" t="s">
        <v>397</v>
      </c>
      <c r="F338" s="129">
        <v>25000000</v>
      </c>
    </row>
    <row r="339" spans="1:6" ht="12.75">
      <c r="A339" s="127">
        <v>19930030</v>
      </c>
      <c r="B339" s="127" t="s">
        <v>94</v>
      </c>
      <c r="C339" s="128">
        <v>427</v>
      </c>
      <c r="D339" s="128">
        <v>999</v>
      </c>
      <c r="E339" s="127" t="s">
        <v>397</v>
      </c>
      <c r="F339" s="129">
        <v>1500000</v>
      </c>
    </row>
    <row r="340" spans="1:6" ht="12.75">
      <c r="A340" s="127">
        <v>19980218</v>
      </c>
      <c r="B340" s="127" t="s">
        <v>121</v>
      </c>
      <c r="C340" s="128">
        <v>427</v>
      </c>
      <c r="D340" s="128">
        <v>999</v>
      </c>
      <c r="E340" s="127" t="s">
        <v>397</v>
      </c>
      <c r="F340" s="129">
        <v>1000000</v>
      </c>
    </row>
    <row r="341" spans="1:6" ht="12.75">
      <c r="A341" s="127">
        <v>19980220</v>
      </c>
      <c r="B341" s="127" t="s">
        <v>18</v>
      </c>
      <c r="C341" s="128">
        <v>427</v>
      </c>
      <c r="D341" s="128">
        <v>999</v>
      </c>
      <c r="E341" s="127" t="s">
        <v>397</v>
      </c>
      <c r="F341" s="129">
        <v>3000000</v>
      </c>
    </row>
    <row r="342" spans="1:6" ht="12.75">
      <c r="A342" s="127">
        <v>19980253</v>
      </c>
      <c r="B342" s="127" t="s">
        <v>122</v>
      </c>
      <c r="C342" s="128">
        <v>427</v>
      </c>
      <c r="D342" s="128">
        <v>999</v>
      </c>
      <c r="E342" s="127" t="s">
        <v>397</v>
      </c>
      <c r="F342" s="129">
        <v>2000000</v>
      </c>
    </row>
    <row r="343" spans="1:6" ht="12.75">
      <c r="A343" s="127">
        <v>20030609</v>
      </c>
      <c r="B343" s="127" t="s">
        <v>160</v>
      </c>
      <c r="C343" s="128">
        <v>786</v>
      </c>
      <c r="D343" s="128">
        <v>999</v>
      </c>
      <c r="E343" s="127" t="s">
        <v>397</v>
      </c>
      <c r="F343" s="129">
        <v>1500000</v>
      </c>
    </row>
    <row r="344" spans="1:6" ht="12.75">
      <c r="A344" s="127">
        <v>20043187</v>
      </c>
      <c r="B344" s="127" t="s">
        <v>172</v>
      </c>
      <c r="C344" s="128">
        <v>427</v>
      </c>
      <c r="D344" s="128">
        <v>999</v>
      </c>
      <c r="E344" s="127" t="s">
        <v>397</v>
      </c>
      <c r="F344" s="129">
        <v>1500000</v>
      </c>
    </row>
    <row r="345" spans="1:6" ht="12.75">
      <c r="A345" s="127">
        <v>20050042</v>
      </c>
      <c r="B345" s="127" t="s">
        <v>173</v>
      </c>
      <c r="C345" s="128">
        <v>427</v>
      </c>
      <c r="D345" s="128">
        <v>999</v>
      </c>
      <c r="E345" s="127" t="s">
        <v>397</v>
      </c>
      <c r="F345" s="129">
        <v>300000</v>
      </c>
    </row>
    <row r="346" spans="1:6" ht="12.75">
      <c r="A346" s="127">
        <v>20050286</v>
      </c>
      <c r="B346" s="127" t="s">
        <v>67</v>
      </c>
      <c r="C346" s="128">
        <v>427</v>
      </c>
      <c r="D346" s="128">
        <v>999</v>
      </c>
      <c r="E346" s="127" t="s">
        <v>397</v>
      </c>
      <c r="F346" s="129">
        <v>105000000</v>
      </c>
    </row>
    <row r="347" spans="1:6" ht="12.75">
      <c r="A347" s="127">
        <v>20060019</v>
      </c>
      <c r="B347" s="127" t="s">
        <v>185</v>
      </c>
      <c r="C347" s="128">
        <v>427</v>
      </c>
      <c r="D347" s="128">
        <v>999</v>
      </c>
      <c r="E347" s="127" t="s">
        <v>397</v>
      </c>
      <c r="F347" s="129">
        <v>2000000</v>
      </c>
    </row>
    <row r="348" spans="1:6" ht="12.75">
      <c r="A348" s="127">
        <v>20060020</v>
      </c>
      <c r="B348" s="127" t="s">
        <v>186</v>
      </c>
      <c r="C348" s="128">
        <v>427</v>
      </c>
      <c r="D348" s="128">
        <v>999</v>
      </c>
      <c r="E348" s="127" t="s">
        <v>397</v>
      </c>
      <c r="F348" s="129">
        <v>10000000</v>
      </c>
    </row>
    <row r="349" spans="1:6" ht="12.75">
      <c r="A349" s="127">
        <v>20060229</v>
      </c>
      <c r="B349" s="127" t="s">
        <v>199</v>
      </c>
      <c r="C349" s="128">
        <v>426</v>
      </c>
      <c r="D349" s="128">
        <v>999</v>
      </c>
      <c r="E349" s="127" t="s">
        <v>397</v>
      </c>
      <c r="F349" s="129">
        <v>27400000</v>
      </c>
    </row>
    <row r="350" spans="1:6" ht="12.75">
      <c r="A350" s="127">
        <v>20060232</v>
      </c>
      <c r="B350" s="127" t="s">
        <v>200</v>
      </c>
      <c r="C350" s="128">
        <v>426</v>
      </c>
      <c r="D350" s="128">
        <v>999</v>
      </c>
      <c r="E350" s="127" t="s">
        <v>397</v>
      </c>
      <c r="F350" s="129">
        <v>1000000</v>
      </c>
    </row>
    <row r="351" spans="1:6" ht="12.75">
      <c r="A351" s="127">
        <v>20060237</v>
      </c>
      <c r="B351" s="127" t="s">
        <v>20</v>
      </c>
      <c r="C351" s="128">
        <v>428</v>
      </c>
      <c r="D351" s="128">
        <v>999</v>
      </c>
      <c r="E351" s="127" t="s">
        <v>397</v>
      </c>
      <c r="F351" s="129">
        <v>6000000</v>
      </c>
    </row>
    <row r="352" spans="1:6" ht="12.75">
      <c r="A352" s="127">
        <v>20060286</v>
      </c>
      <c r="B352" s="127" t="s">
        <v>202</v>
      </c>
      <c r="C352" s="128">
        <v>428</v>
      </c>
      <c r="D352" s="128">
        <v>999</v>
      </c>
      <c r="E352" s="127" t="s">
        <v>397</v>
      </c>
      <c r="F352" s="129">
        <v>1000000</v>
      </c>
    </row>
    <row r="353" spans="1:6" ht="12.75">
      <c r="A353" s="127">
        <v>20070137</v>
      </c>
      <c r="B353" s="127" t="s">
        <v>204</v>
      </c>
      <c r="C353" s="128">
        <v>427</v>
      </c>
      <c r="D353" s="128">
        <v>999</v>
      </c>
      <c r="E353" s="127" t="s">
        <v>397</v>
      </c>
      <c r="F353" s="129">
        <v>10000000</v>
      </c>
    </row>
    <row r="354" spans="1:6" ht="12.75">
      <c r="A354" s="127">
        <v>20070246</v>
      </c>
      <c r="B354" s="127" t="s">
        <v>216</v>
      </c>
      <c r="C354" s="128">
        <v>426</v>
      </c>
      <c r="D354" s="128">
        <v>999</v>
      </c>
      <c r="E354" s="127" t="s">
        <v>397</v>
      </c>
      <c r="F354" s="129">
        <v>7500000</v>
      </c>
    </row>
    <row r="355" spans="1:6" ht="12.75">
      <c r="A355" s="127">
        <v>20090079</v>
      </c>
      <c r="B355" s="127" t="s">
        <v>230</v>
      </c>
      <c r="C355" s="128">
        <v>427</v>
      </c>
      <c r="D355" s="128">
        <v>999</v>
      </c>
      <c r="E355" s="127" t="s">
        <v>397</v>
      </c>
      <c r="F355" s="129">
        <v>1000000</v>
      </c>
    </row>
    <row r="356" spans="1:6" ht="12.75">
      <c r="A356" s="127">
        <v>20140009</v>
      </c>
      <c r="B356" s="127" t="s">
        <v>255</v>
      </c>
      <c r="C356" s="128">
        <v>428</v>
      </c>
      <c r="D356" s="128">
        <v>999</v>
      </c>
      <c r="E356" s="127" t="s">
        <v>397</v>
      </c>
      <c r="F356" s="129">
        <v>3000000</v>
      </c>
    </row>
    <row r="357" spans="1:6" ht="12.75">
      <c r="A357" s="127">
        <v>20162353</v>
      </c>
      <c r="B357" s="127" t="s">
        <v>264</v>
      </c>
      <c r="C357" s="128">
        <v>1657</v>
      </c>
      <c r="D357" s="128">
        <v>999</v>
      </c>
      <c r="E357" s="127" t="s">
        <v>397</v>
      </c>
      <c r="F357" s="129">
        <v>11040870</v>
      </c>
    </row>
    <row r="358" spans="1:6" ht="12.75">
      <c r="A358" s="127">
        <v>20170127</v>
      </c>
      <c r="B358" s="127" t="s">
        <v>288</v>
      </c>
      <c r="C358" s="128">
        <v>428</v>
      </c>
      <c r="D358" s="128">
        <v>999</v>
      </c>
      <c r="E358" s="127" t="s">
        <v>397</v>
      </c>
      <c r="F358" s="129">
        <v>3000000</v>
      </c>
    </row>
    <row r="359" spans="1:6" ht="12.75">
      <c r="A359" s="127">
        <v>20170129</v>
      </c>
      <c r="B359" s="127" t="s">
        <v>290</v>
      </c>
      <c r="C359" s="128">
        <v>427</v>
      </c>
      <c r="D359" s="128">
        <v>999</v>
      </c>
      <c r="E359" s="127" t="s">
        <v>397</v>
      </c>
      <c r="F359" s="129">
        <v>10000000</v>
      </c>
    </row>
    <row r="360" spans="1:6" ht="12.75">
      <c r="A360" s="127">
        <v>20182558</v>
      </c>
      <c r="B360" s="127" t="s">
        <v>329</v>
      </c>
      <c r="C360" s="128">
        <v>1695</v>
      </c>
      <c r="D360" s="128">
        <v>999</v>
      </c>
      <c r="E360" s="127" t="s">
        <v>397</v>
      </c>
      <c r="F360" s="129">
        <v>5000000</v>
      </c>
    </row>
    <row r="361" spans="1:6" ht="12.75">
      <c r="A361" s="127">
        <v>20190196</v>
      </c>
      <c r="B361" s="127" t="s">
        <v>395</v>
      </c>
      <c r="C361" s="128">
        <v>1624</v>
      </c>
      <c r="D361" s="128">
        <v>999</v>
      </c>
      <c r="E361" s="127" t="s">
        <v>397</v>
      </c>
      <c r="F361" s="129">
        <v>1000000</v>
      </c>
    </row>
    <row r="362" spans="1:6" ht="12.75">
      <c r="A362" s="126"/>
      <c r="B362" s="126"/>
      <c r="C362" s="126"/>
      <c r="D362" s="126"/>
      <c r="E362" s="126"/>
      <c r="F362" s="12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48"/>
  <sheetViews>
    <sheetView zoomScalePageLayoutView="0" workbookViewId="0" topLeftCell="A322">
      <selection activeCell="A2" sqref="A2:IV347"/>
    </sheetView>
  </sheetViews>
  <sheetFormatPr defaultColWidth="9.140625" defaultRowHeight="12.75"/>
  <cols>
    <col min="1" max="1" width="7.8515625" style="0" bestFit="1" customWidth="1"/>
    <col min="2" max="2" width="52.140625" style="0" bestFit="1" customWidth="1"/>
    <col min="3" max="3" width="4.57421875" style="0" bestFit="1" customWidth="1"/>
    <col min="4" max="4" width="6.28125" style="0" bestFit="1" customWidth="1"/>
    <col min="5" max="5" width="195.140625" style="0" customWidth="1"/>
    <col min="6" max="6" width="11.7109375" style="0" bestFit="1" customWidth="1"/>
  </cols>
  <sheetData>
    <row r="1" spans="1:6" ht="22.5">
      <c r="A1" s="125" t="s">
        <v>86</v>
      </c>
      <c r="B1" s="125" t="s">
        <v>87</v>
      </c>
      <c r="C1" s="125" t="s">
        <v>88</v>
      </c>
      <c r="D1" s="125" t="s">
        <v>89</v>
      </c>
      <c r="E1" s="125" t="s">
        <v>90</v>
      </c>
      <c r="F1" s="125" t="s">
        <v>91</v>
      </c>
    </row>
    <row r="2" spans="1:6" ht="12.75">
      <c r="A2" s="127">
        <v>20010059</v>
      </c>
      <c r="B2" s="127" t="s">
        <v>139</v>
      </c>
      <c r="C2" s="128">
        <v>1624</v>
      </c>
      <c r="D2" s="128">
        <v>1</v>
      </c>
      <c r="E2" s="127" t="s">
        <v>419</v>
      </c>
      <c r="F2" s="129">
        <v>1000000</v>
      </c>
    </row>
    <row r="3" spans="1:6" ht="12.75">
      <c r="A3" s="127">
        <v>20030177</v>
      </c>
      <c r="B3" s="127" t="s">
        <v>151</v>
      </c>
      <c r="C3" s="128">
        <v>987</v>
      </c>
      <c r="D3" s="128">
        <v>1</v>
      </c>
      <c r="E3" s="127" t="s">
        <v>419</v>
      </c>
      <c r="F3" s="129">
        <v>2250000</v>
      </c>
    </row>
    <row r="4" spans="1:6" ht="12.75">
      <c r="A4" s="127">
        <v>20030471</v>
      </c>
      <c r="B4" s="127" t="s">
        <v>157</v>
      </c>
      <c r="C4" s="128">
        <v>374</v>
      </c>
      <c r="D4" s="128">
        <v>1</v>
      </c>
      <c r="E4" s="127" t="s">
        <v>419</v>
      </c>
      <c r="F4" s="129">
        <v>1500000</v>
      </c>
    </row>
    <row r="5" spans="1:6" ht="12.75">
      <c r="A5" s="127">
        <v>20042992</v>
      </c>
      <c r="B5" s="127" t="s">
        <v>169</v>
      </c>
      <c r="C5" s="128">
        <v>374</v>
      </c>
      <c r="D5" s="128">
        <v>1</v>
      </c>
      <c r="E5" s="127" t="s">
        <v>419</v>
      </c>
      <c r="F5" s="129">
        <v>1000000</v>
      </c>
    </row>
    <row r="6" spans="1:6" ht="12.75">
      <c r="A6" s="127">
        <v>20050250</v>
      </c>
      <c r="B6" s="127" t="s">
        <v>184</v>
      </c>
      <c r="C6" s="128">
        <v>459</v>
      </c>
      <c r="D6" s="128">
        <v>1</v>
      </c>
      <c r="E6" s="127" t="s">
        <v>419</v>
      </c>
      <c r="F6" s="129">
        <v>500000</v>
      </c>
    </row>
    <row r="7" spans="1:6" ht="12.75">
      <c r="A7" s="127">
        <v>20100122</v>
      </c>
      <c r="B7" s="127" t="s">
        <v>234</v>
      </c>
      <c r="C7" s="128">
        <v>375</v>
      </c>
      <c r="D7" s="128">
        <v>1</v>
      </c>
      <c r="E7" s="127" t="s">
        <v>419</v>
      </c>
      <c r="F7" s="129">
        <v>625000</v>
      </c>
    </row>
    <row r="8" spans="1:6" ht="12.75">
      <c r="A8" s="127">
        <v>20190147</v>
      </c>
      <c r="B8" s="127" t="s">
        <v>359</v>
      </c>
      <c r="C8" s="128">
        <v>45</v>
      </c>
      <c r="D8" s="128">
        <v>1</v>
      </c>
      <c r="E8" s="127" t="s">
        <v>419</v>
      </c>
      <c r="F8" s="129">
        <v>2000000</v>
      </c>
    </row>
    <row r="9" spans="1:6" ht="12.75">
      <c r="A9" s="127">
        <v>20190148</v>
      </c>
      <c r="B9" s="127" t="s">
        <v>360</v>
      </c>
      <c r="C9" s="128">
        <v>73</v>
      </c>
      <c r="D9" s="128">
        <v>1</v>
      </c>
      <c r="E9" s="127" t="s">
        <v>419</v>
      </c>
      <c r="F9" s="129">
        <v>600000</v>
      </c>
    </row>
    <row r="10" spans="1:6" ht="12.75">
      <c r="A10" s="127">
        <v>20070191</v>
      </c>
      <c r="B10" s="127" t="s">
        <v>212</v>
      </c>
      <c r="C10" s="128">
        <v>885</v>
      </c>
      <c r="D10" s="128">
        <v>2</v>
      </c>
      <c r="E10" s="127" t="s">
        <v>443</v>
      </c>
      <c r="F10" s="129">
        <v>300000</v>
      </c>
    </row>
    <row r="11" spans="1:6" ht="12.75">
      <c r="A11" s="127">
        <v>20190150</v>
      </c>
      <c r="B11" s="127" t="s">
        <v>362</v>
      </c>
      <c r="C11" s="128">
        <v>73</v>
      </c>
      <c r="D11" s="128">
        <v>2</v>
      </c>
      <c r="E11" s="127" t="s">
        <v>443</v>
      </c>
      <c r="F11" s="129">
        <v>800000</v>
      </c>
    </row>
    <row r="12" spans="1:6" ht="12.75">
      <c r="A12" s="127">
        <v>20190156</v>
      </c>
      <c r="B12" s="127" t="s">
        <v>366</v>
      </c>
      <c r="C12" s="128">
        <v>80</v>
      </c>
      <c r="D12" s="128">
        <v>2</v>
      </c>
      <c r="E12" s="127" t="s">
        <v>443</v>
      </c>
      <c r="F12" s="129">
        <v>250000</v>
      </c>
    </row>
    <row r="13" spans="1:6" ht="12.75">
      <c r="A13" s="127">
        <v>19980266</v>
      </c>
      <c r="B13" s="127" t="s">
        <v>123</v>
      </c>
      <c r="C13" s="128">
        <v>1480</v>
      </c>
      <c r="D13" s="128">
        <v>3</v>
      </c>
      <c r="E13" s="127" t="s">
        <v>413</v>
      </c>
      <c r="F13" s="129">
        <v>700000</v>
      </c>
    </row>
    <row r="14" spans="1:6" ht="12.75">
      <c r="A14" s="127">
        <v>19980285</v>
      </c>
      <c r="B14" s="127" t="s">
        <v>124</v>
      </c>
      <c r="C14" s="128">
        <v>64</v>
      </c>
      <c r="D14" s="128">
        <v>3</v>
      </c>
      <c r="E14" s="127" t="s">
        <v>413</v>
      </c>
      <c r="F14" s="129">
        <v>5000000</v>
      </c>
    </row>
    <row r="15" spans="1:6" ht="12.75">
      <c r="A15" s="127">
        <v>20020093</v>
      </c>
      <c r="B15" s="127" t="s">
        <v>146</v>
      </c>
      <c r="C15" s="128">
        <v>374</v>
      </c>
      <c r="D15" s="128">
        <v>3</v>
      </c>
      <c r="E15" s="127" t="s">
        <v>413</v>
      </c>
      <c r="F15" s="129">
        <v>2000000</v>
      </c>
    </row>
    <row r="16" spans="1:6" ht="12.75">
      <c r="A16" s="127">
        <v>20030471</v>
      </c>
      <c r="B16" s="127" t="s">
        <v>157</v>
      </c>
      <c r="C16" s="128">
        <v>374</v>
      </c>
      <c r="D16" s="128">
        <v>3</v>
      </c>
      <c r="E16" s="127" t="s">
        <v>413</v>
      </c>
      <c r="F16" s="129">
        <v>1500000</v>
      </c>
    </row>
    <row r="17" spans="1:6" ht="12.75">
      <c r="A17" s="127">
        <v>20042993</v>
      </c>
      <c r="B17" s="127" t="s">
        <v>170</v>
      </c>
      <c r="C17" s="128">
        <v>374</v>
      </c>
      <c r="D17" s="128">
        <v>3</v>
      </c>
      <c r="E17" s="127" t="s">
        <v>413</v>
      </c>
      <c r="F17" s="129">
        <v>500000</v>
      </c>
    </row>
    <row r="18" spans="1:6" ht="12.75">
      <c r="A18" s="127">
        <v>20060110</v>
      </c>
      <c r="B18" s="127" t="s">
        <v>193</v>
      </c>
      <c r="C18" s="128">
        <v>71</v>
      </c>
      <c r="D18" s="128">
        <v>3</v>
      </c>
      <c r="E18" s="127" t="s">
        <v>413</v>
      </c>
      <c r="F18" s="129">
        <v>500000</v>
      </c>
    </row>
    <row r="19" spans="1:6" ht="12.75">
      <c r="A19" s="127">
        <v>20100120</v>
      </c>
      <c r="B19" s="127" t="s">
        <v>485</v>
      </c>
      <c r="C19" s="128">
        <v>376</v>
      </c>
      <c r="D19" s="128">
        <v>3</v>
      </c>
      <c r="E19" s="127" t="s">
        <v>413</v>
      </c>
      <c r="F19" s="129">
        <v>750000</v>
      </c>
    </row>
    <row r="20" spans="1:6" ht="12.75">
      <c r="A20" s="127">
        <v>20100122</v>
      </c>
      <c r="B20" s="127" t="s">
        <v>234</v>
      </c>
      <c r="C20" s="128">
        <v>375</v>
      </c>
      <c r="D20" s="128">
        <v>3</v>
      </c>
      <c r="E20" s="127" t="s">
        <v>413</v>
      </c>
      <c r="F20" s="129">
        <v>625000</v>
      </c>
    </row>
    <row r="21" spans="1:6" ht="12.75">
      <c r="A21" s="127">
        <v>20190198</v>
      </c>
      <c r="B21" s="127" t="s">
        <v>396</v>
      </c>
      <c r="C21" s="128">
        <v>73</v>
      </c>
      <c r="D21" s="128">
        <v>3</v>
      </c>
      <c r="E21" s="127" t="s">
        <v>413</v>
      </c>
      <c r="F21" s="129">
        <v>1000000</v>
      </c>
    </row>
    <row r="22" spans="1:6" ht="12.75">
      <c r="A22" s="127">
        <v>20020093</v>
      </c>
      <c r="B22" s="127" t="s">
        <v>146</v>
      </c>
      <c r="C22" s="128">
        <v>374</v>
      </c>
      <c r="D22" s="128">
        <v>4</v>
      </c>
      <c r="E22" s="127" t="s">
        <v>423</v>
      </c>
      <c r="F22" s="129">
        <v>2000000</v>
      </c>
    </row>
    <row r="23" spans="1:6" ht="12.75">
      <c r="A23" s="127">
        <v>20030471</v>
      </c>
      <c r="B23" s="127" t="s">
        <v>157</v>
      </c>
      <c r="C23" s="128">
        <v>374</v>
      </c>
      <c r="D23" s="128">
        <v>4</v>
      </c>
      <c r="E23" s="127" t="s">
        <v>423</v>
      </c>
      <c r="F23" s="129">
        <v>1500000</v>
      </c>
    </row>
    <row r="24" spans="1:6" ht="12.75">
      <c r="A24" s="127">
        <v>20120045</v>
      </c>
      <c r="B24" s="127" t="s">
        <v>243</v>
      </c>
      <c r="C24" s="128">
        <v>71</v>
      </c>
      <c r="D24" s="128">
        <v>4</v>
      </c>
      <c r="E24" s="127" t="s">
        <v>423</v>
      </c>
      <c r="F24" s="129">
        <v>8000000</v>
      </c>
    </row>
    <row r="25" spans="1:6" ht="12.75">
      <c r="A25" s="127">
        <v>20120047</v>
      </c>
      <c r="B25" s="127" t="s">
        <v>244</v>
      </c>
      <c r="C25" s="128">
        <v>415</v>
      </c>
      <c r="D25" s="128">
        <v>4</v>
      </c>
      <c r="E25" s="127" t="s">
        <v>423</v>
      </c>
      <c r="F25" s="129">
        <v>21383230</v>
      </c>
    </row>
    <row r="26" spans="1:6" ht="12.75">
      <c r="A26" s="127">
        <v>20140003</v>
      </c>
      <c r="B26" s="127" t="s">
        <v>253</v>
      </c>
      <c r="C26" s="128">
        <v>80</v>
      </c>
      <c r="D26" s="128">
        <v>4</v>
      </c>
      <c r="E26" s="127" t="s">
        <v>423</v>
      </c>
      <c r="F26" s="129">
        <v>2000000</v>
      </c>
    </row>
    <row r="27" spans="1:6" ht="12.75">
      <c r="A27" s="127">
        <v>20170108</v>
      </c>
      <c r="B27" s="127" t="s">
        <v>281</v>
      </c>
      <c r="C27" s="128">
        <v>415</v>
      </c>
      <c r="D27" s="128">
        <v>4</v>
      </c>
      <c r="E27" s="127" t="s">
        <v>423</v>
      </c>
      <c r="F27" s="129">
        <v>3783780</v>
      </c>
    </row>
    <row r="28" spans="1:6" ht="12.75">
      <c r="A28" s="127">
        <v>20170109</v>
      </c>
      <c r="B28" s="127" t="s">
        <v>282</v>
      </c>
      <c r="C28" s="128">
        <v>415</v>
      </c>
      <c r="D28" s="128">
        <v>4</v>
      </c>
      <c r="E28" s="127" t="s">
        <v>423</v>
      </c>
      <c r="F28" s="129">
        <v>1923770</v>
      </c>
    </row>
    <row r="29" spans="1:6" ht="12.75">
      <c r="A29" s="127">
        <v>20170110</v>
      </c>
      <c r="B29" s="127" t="s">
        <v>283</v>
      </c>
      <c r="C29" s="128">
        <v>415</v>
      </c>
      <c r="D29" s="128">
        <v>4</v>
      </c>
      <c r="E29" s="127" t="s">
        <v>423</v>
      </c>
      <c r="F29" s="129">
        <v>1685570</v>
      </c>
    </row>
    <row r="30" spans="1:6" ht="12.75">
      <c r="A30" s="127">
        <v>20000175</v>
      </c>
      <c r="B30" s="127" t="s">
        <v>138</v>
      </c>
      <c r="C30" s="128">
        <v>374</v>
      </c>
      <c r="D30" s="128">
        <v>5</v>
      </c>
      <c r="E30" s="127" t="s">
        <v>418</v>
      </c>
      <c r="F30" s="129">
        <v>2200000</v>
      </c>
    </row>
    <row r="31" spans="1:6" ht="12.75">
      <c r="A31" s="127">
        <v>20030074</v>
      </c>
      <c r="B31" s="127" t="s">
        <v>149</v>
      </c>
      <c r="C31" s="128">
        <v>374</v>
      </c>
      <c r="D31" s="128">
        <v>5</v>
      </c>
      <c r="E31" s="127" t="s">
        <v>418</v>
      </c>
      <c r="F31" s="129">
        <v>500000</v>
      </c>
    </row>
    <row r="32" spans="1:6" ht="12.75">
      <c r="A32" s="127">
        <v>20060113</v>
      </c>
      <c r="B32" s="127" t="s">
        <v>194</v>
      </c>
      <c r="C32" s="128">
        <v>1114</v>
      </c>
      <c r="D32" s="128">
        <v>5</v>
      </c>
      <c r="E32" s="127" t="s">
        <v>418</v>
      </c>
      <c r="F32" s="129">
        <v>5000000</v>
      </c>
    </row>
    <row r="33" spans="1:6" ht="12.75">
      <c r="A33" s="127">
        <v>20182557</v>
      </c>
      <c r="B33" s="127" t="s">
        <v>509</v>
      </c>
      <c r="C33" s="128">
        <v>638</v>
      </c>
      <c r="D33" s="128">
        <v>5</v>
      </c>
      <c r="E33" s="127" t="s">
        <v>418</v>
      </c>
      <c r="F33" s="129">
        <v>5000000</v>
      </c>
    </row>
    <row r="34" spans="1:6" ht="12.75">
      <c r="A34" s="127">
        <v>19990144</v>
      </c>
      <c r="B34" s="127" t="s">
        <v>130</v>
      </c>
      <c r="C34" s="128">
        <v>426</v>
      </c>
      <c r="D34" s="128">
        <v>6</v>
      </c>
      <c r="E34" s="127" t="s">
        <v>415</v>
      </c>
      <c r="F34" s="129">
        <v>2000000</v>
      </c>
    </row>
    <row r="35" spans="1:6" ht="12.75">
      <c r="A35" s="127">
        <v>20042993</v>
      </c>
      <c r="B35" s="127" t="s">
        <v>170</v>
      </c>
      <c r="C35" s="128">
        <v>374</v>
      </c>
      <c r="D35" s="128">
        <v>6</v>
      </c>
      <c r="E35" s="127" t="s">
        <v>415</v>
      </c>
      <c r="F35" s="129">
        <v>500000</v>
      </c>
    </row>
    <row r="36" spans="1:6" ht="12.75">
      <c r="A36" s="127">
        <v>20090039</v>
      </c>
      <c r="B36" s="127" t="s">
        <v>227</v>
      </c>
      <c r="C36" s="128">
        <v>374</v>
      </c>
      <c r="D36" s="128">
        <v>6</v>
      </c>
      <c r="E36" s="127" t="s">
        <v>415</v>
      </c>
      <c r="F36" s="129">
        <v>1500000</v>
      </c>
    </row>
    <row r="37" spans="1:6" ht="12.75">
      <c r="A37" s="127">
        <v>20100120</v>
      </c>
      <c r="B37" s="127" t="s">
        <v>485</v>
      </c>
      <c r="C37" s="128">
        <v>376</v>
      </c>
      <c r="D37" s="128">
        <v>6</v>
      </c>
      <c r="E37" s="127" t="s">
        <v>415</v>
      </c>
      <c r="F37" s="129">
        <v>750000</v>
      </c>
    </row>
    <row r="38" spans="1:6" ht="12.75">
      <c r="A38" s="127">
        <v>20100122</v>
      </c>
      <c r="B38" s="127" t="s">
        <v>234</v>
      </c>
      <c r="C38" s="128">
        <v>375</v>
      </c>
      <c r="D38" s="128">
        <v>6</v>
      </c>
      <c r="E38" s="127" t="s">
        <v>415</v>
      </c>
      <c r="F38" s="129">
        <v>625000</v>
      </c>
    </row>
    <row r="39" spans="1:6" ht="12.75">
      <c r="A39" s="127">
        <v>19970061</v>
      </c>
      <c r="B39" s="127" t="s">
        <v>117</v>
      </c>
      <c r="C39" s="128">
        <v>374</v>
      </c>
      <c r="D39" s="128">
        <v>7</v>
      </c>
      <c r="E39" s="127" t="s">
        <v>409</v>
      </c>
      <c r="F39" s="129">
        <v>1000000</v>
      </c>
    </row>
    <row r="40" spans="1:6" ht="12.75">
      <c r="A40" s="127">
        <v>20030074</v>
      </c>
      <c r="B40" s="127" t="s">
        <v>149</v>
      </c>
      <c r="C40" s="128">
        <v>374</v>
      </c>
      <c r="D40" s="128">
        <v>7</v>
      </c>
      <c r="E40" s="127" t="s">
        <v>409</v>
      </c>
      <c r="F40" s="129">
        <v>500000</v>
      </c>
    </row>
    <row r="41" spans="1:6" ht="12.75">
      <c r="A41" s="127">
        <v>20100122</v>
      </c>
      <c r="B41" s="127" t="s">
        <v>234</v>
      </c>
      <c r="C41" s="128">
        <v>375</v>
      </c>
      <c r="D41" s="128">
        <v>7</v>
      </c>
      <c r="E41" s="127" t="s">
        <v>409</v>
      </c>
      <c r="F41" s="129">
        <v>625000</v>
      </c>
    </row>
    <row r="42" spans="1:6" ht="12.75">
      <c r="A42" s="127">
        <v>19980323</v>
      </c>
      <c r="B42" s="127" t="s">
        <v>464</v>
      </c>
      <c r="C42" s="128">
        <v>428</v>
      </c>
      <c r="D42" s="128">
        <v>8</v>
      </c>
      <c r="E42" s="127" t="s">
        <v>436</v>
      </c>
      <c r="F42" s="129">
        <v>6380000</v>
      </c>
    </row>
    <row r="43" spans="1:6" ht="12.75">
      <c r="A43" s="127">
        <v>20030658</v>
      </c>
      <c r="B43" s="127" t="s">
        <v>162</v>
      </c>
      <c r="C43" s="128">
        <v>469</v>
      </c>
      <c r="D43" s="128">
        <v>8</v>
      </c>
      <c r="E43" s="127" t="s">
        <v>436</v>
      </c>
      <c r="F43" s="129">
        <v>500000</v>
      </c>
    </row>
    <row r="44" spans="1:6" ht="12.75">
      <c r="A44" s="127">
        <v>19960195</v>
      </c>
      <c r="B44" s="127" t="s">
        <v>115</v>
      </c>
      <c r="C44" s="128">
        <v>374</v>
      </c>
      <c r="D44" s="128">
        <v>10</v>
      </c>
      <c r="E44" s="127" t="s">
        <v>407</v>
      </c>
      <c r="F44" s="129">
        <v>2000000</v>
      </c>
    </row>
    <row r="45" spans="1:6" ht="12.75">
      <c r="A45" s="127">
        <v>20100122</v>
      </c>
      <c r="B45" s="127" t="s">
        <v>234</v>
      </c>
      <c r="C45" s="128">
        <v>375</v>
      </c>
      <c r="D45" s="128">
        <v>10</v>
      </c>
      <c r="E45" s="127" t="s">
        <v>407</v>
      </c>
      <c r="F45" s="129">
        <v>625000</v>
      </c>
    </row>
    <row r="46" spans="1:6" ht="12.75">
      <c r="A46" s="127">
        <v>20190053</v>
      </c>
      <c r="B46" s="127" t="s">
        <v>344</v>
      </c>
      <c r="C46" s="128">
        <v>1703</v>
      </c>
      <c r="D46" s="128">
        <v>10</v>
      </c>
      <c r="E46" s="127" t="s">
        <v>407</v>
      </c>
      <c r="F46" s="129">
        <v>750000</v>
      </c>
    </row>
    <row r="47" spans="1:6" ht="12.75">
      <c r="A47" s="127">
        <v>20000172</v>
      </c>
      <c r="B47" s="127" t="s">
        <v>137</v>
      </c>
      <c r="C47" s="128">
        <v>374</v>
      </c>
      <c r="D47" s="128">
        <v>11</v>
      </c>
      <c r="E47" s="127" t="s">
        <v>417</v>
      </c>
      <c r="F47" s="129">
        <v>500000</v>
      </c>
    </row>
    <row r="48" spans="1:6" ht="12.75">
      <c r="A48" s="127">
        <v>20100122</v>
      </c>
      <c r="B48" s="127" t="s">
        <v>234</v>
      </c>
      <c r="C48" s="128">
        <v>375</v>
      </c>
      <c r="D48" s="128">
        <v>11</v>
      </c>
      <c r="E48" s="127" t="s">
        <v>417</v>
      </c>
      <c r="F48" s="129">
        <v>625000</v>
      </c>
    </row>
    <row r="49" spans="1:6" ht="12.75">
      <c r="A49" s="127">
        <v>20190053</v>
      </c>
      <c r="B49" s="127" t="s">
        <v>344</v>
      </c>
      <c r="C49" s="128">
        <v>1703</v>
      </c>
      <c r="D49" s="128">
        <v>11</v>
      </c>
      <c r="E49" s="127" t="s">
        <v>417</v>
      </c>
      <c r="F49" s="129">
        <v>750000</v>
      </c>
    </row>
    <row r="50" spans="1:6" ht="12.75">
      <c r="A50" s="127">
        <v>20030017</v>
      </c>
      <c r="B50" s="127" t="s">
        <v>147</v>
      </c>
      <c r="C50" s="128">
        <v>428</v>
      </c>
      <c r="D50" s="128">
        <v>12</v>
      </c>
      <c r="E50" s="127" t="s">
        <v>424</v>
      </c>
      <c r="F50" s="129">
        <v>500000</v>
      </c>
    </row>
    <row r="51" spans="1:6" ht="12.75">
      <c r="A51" s="127">
        <v>20030472</v>
      </c>
      <c r="B51" s="127" t="s">
        <v>158</v>
      </c>
      <c r="C51" s="128">
        <v>374</v>
      </c>
      <c r="D51" s="128">
        <v>12</v>
      </c>
      <c r="E51" s="127" t="s">
        <v>424</v>
      </c>
      <c r="F51" s="129">
        <v>1000000</v>
      </c>
    </row>
    <row r="52" spans="1:6" ht="12.75">
      <c r="A52" s="127">
        <v>20120059</v>
      </c>
      <c r="B52" s="127" t="s">
        <v>246</v>
      </c>
      <c r="C52" s="128">
        <v>415</v>
      </c>
      <c r="D52" s="128">
        <v>12</v>
      </c>
      <c r="E52" s="127" t="s">
        <v>424</v>
      </c>
      <c r="F52" s="129">
        <v>920500</v>
      </c>
    </row>
    <row r="53" spans="1:6" ht="12.75">
      <c r="A53" s="127">
        <v>20170067</v>
      </c>
      <c r="B53" s="127" t="s">
        <v>269</v>
      </c>
      <c r="C53" s="128">
        <v>415</v>
      </c>
      <c r="D53" s="128">
        <v>12</v>
      </c>
      <c r="E53" s="127" t="s">
        <v>424</v>
      </c>
      <c r="F53" s="129">
        <v>68200</v>
      </c>
    </row>
    <row r="54" spans="1:6" ht="12.75">
      <c r="A54" s="127">
        <v>20170068</v>
      </c>
      <c r="B54" s="127" t="s">
        <v>270</v>
      </c>
      <c r="C54" s="128">
        <v>415</v>
      </c>
      <c r="D54" s="128">
        <v>12</v>
      </c>
      <c r="E54" s="127" t="s">
        <v>424</v>
      </c>
      <c r="F54" s="129">
        <v>93760</v>
      </c>
    </row>
    <row r="55" spans="1:6" ht="12.75">
      <c r="A55" s="127">
        <v>20170071</v>
      </c>
      <c r="B55" s="127" t="s">
        <v>273</v>
      </c>
      <c r="C55" s="128">
        <v>415</v>
      </c>
      <c r="D55" s="128">
        <v>12</v>
      </c>
      <c r="E55" s="127" t="s">
        <v>424</v>
      </c>
      <c r="F55" s="129">
        <v>109320</v>
      </c>
    </row>
    <row r="56" spans="1:6" ht="12.75">
      <c r="A56" s="127">
        <v>20100104</v>
      </c>
      <c r="B56" s="127" t="s">
        <v>233</v>
      </c>
      <c r="C56" s="128">
        <v>1002</v>
      </c>
      <c r="D56" s="128">
        <v>14</v>
      </c>
      <c r="E56" s="127" t="s">
        <v>450</v>
      </c>
      <c r="F56" s="129">
        <v>6000000</v>
      </c>
    </row>
    <row r="57" spans="1:6" ht="12.75">
      <c r="A57" s="127">
        <v>20010362</v>
      </c>
      <c r="B57" s="127" t="s">
        <v>468</v>
      </c>
      <c r="C57" s="128">
        <v>71</v>
      </c>
      <c r="D57" s="128">
        <v>15</v>
      </c>
      <c r="E57" s="127" t="s">
        <v>437</v>
      </c>
      <c r="F57" s="129">
        <v>1500000</v>
      </c>
    </row>
    <row r="58" spans="1:6" ht="12.75">
      <c r="A58" s="127">
        <v>20030658</v>
      </c>
      <c r="B58" s="127" t="s">
        <v>162</v>
      </c>
      <c r="C58" s="128">
        <v>469</v>
      </c>
      <c r="D58" s="128">
        <v>15</v>
      </c>
      <c r="E58" s="127" t="s">
        <v>437</v>
      </c>
      <c r="F58" s="129">
        <v>500000</v>
      </c>
    </row>
    <row r="59" spans="1:6" ht="12.75">
      <c r="A59" s="127">
        <v>20100100</v>
      </c>
      <c r="B59" s="127" t="s">
        <v>232</v>
      </c>
      <c r="C59" s="128">
        <v>73</v>
      </c>
      <c r="D59" s="128">
        <v>15</v>
      </c>
      <c r="E59" s="127" t="s">
        <v>437</v>
      </c>
      <c r="F59" s="129">
        <v>300000</v>
      </c>
    </row>
    <row r="60" spans="1:6" ht="12.75">
      <c r="A60" s="127">
        <v>19970063</v>
      </c>
      <c r="B60" s="127" t="s">
        <v>118</v>
      </c>
      <c r="C60" s="128">
        <v>374</v>
      </c>
      <c r="D60" s="128">
        <v>16</v>
      </c>
      <c r="E60" s="127" t="s">
        <v>410</v>
      </c>
      <c r="F60" s="129">
        <v>1100000</v>
      </c>
    </row>
    <row r="61" spans="1:6" ht="12.75">
      <c r="A61" s="127">
        <v>20030475</v>
      </c>
      <c r="B61" s="127" t="s">
        <v>19</v>
      </c>
      <c r="C61" s="128">
        <v>428</v>
      </c>
      <c r="D61" s="128">
        <v>16</v>
      </c>
      <c r="E61" s="127" t="s">
        <v>410</v>
      </c>
      <c r="F61" s="129">
        <v>222222</v>
      </c>
    </row>
    <row r="62" spans="1:6" ht="12.75">
      <c r="A62" s="127">
        <v>20170126</v>
      </c>
      <c r="B62" s="127" t="s">
        <v>287</v>
      </c>
      <c r="C62" s="128">
        <v>1099</v>
      </c>
      <c r="D62" s="128">
        <v>16</v>
      </c>
      <c r="E62" s="127" t="s">
        <v>410</v>
      </c>
      <c r="F62" s="129">
        <v>8000000</v>
      </c>
    </row>
    <row r="63" spans="1:6" ht="12.75">
      <c r="A63" s="127">
        <v>20030475</v>
      </c>
      <c r="B63" s="127" t="s">
        <v>19</v>
      </c>
      <c r="C63" s="128">
        <v>428</v>
      </c>
      <c r="D63" s="128">
        <v>17</v>
      </c>
      <c r="E63" s="127" t="s">
        <v>429</v>
      </c>
      <c r="F63" s="129">
        <v>222222</v>
      </c>
    </row>
    <row r="64" spans="1:6" ht="12.75">
      <c r="A64" s="127">
        <v>20182617</v>
      </c>
      <c r="B64" s="127" t="s">
        <v>333</v>
      </c>
      <c r="C64" s="128">
        <v>678</v>
      </c>
      <c r="D64" s="128">
        <v>17</v>
      </c>
      <c r="E64" s="127" t="s">
        <v>429</v>
      </c>
      <c r="F64" s="129">
        <v>5000000</v>
      </c>
    </row>
    <row r="65" spans="1:6" ht="12.75">
      <c r="A65" s="127">
        <v>20030475</v>
      </c>
      <c r="B65" s="127" t="s">
        <v>19</v>
      </c>
      <c r="C65" s="128">
        <v>428</v>
      </c>
      <c r="D65" s="128">
        <v>18</v>
      </c>
      <c r="E65" s="127" t="s">
        <v>430</v>
      </c>
      <c r="F65" s="129">
        <v>222222</v>
      </c>
    </row>
    <row r="66" spans="1:6" ht="12.75">
      <c r="A66" s="127">
        <v>20110056</v>
      </c>
      <c r="B66" s="127" t="s">
        <v>236</v>
      </c>
      <c r="C66" s="128">
        <v>447</v>
      </c>
      <c r="D66" s="128">
        <v>18</v>
      </c>
      <c r="E66" s="127" t="s">
        <v>430</v>
      </c>
      <c r="F66" s="129">
        <v>2500000</v>
      </c>
    </row>
    <row r="67" spans="1:6" ht="12.75">
      <c r="A67" s="127">
        <v>20182428</v>
      </c>
      <c r="B67" s="127" t="s">
        <v>495</v>
      </c>
      <c r="C67" s="128">
        <v>447</v>
      </c>
      <c r="D67" s="128">
        <v>18</v>
      </c>
      <c r="E67" s="127" t="s">
        <v>430</v>
      </c>
      <c r="F67" s="129">
        <v>12500000</v>
      </c>
    </row>
    <row r="68" spans="1:6" ht="12.75">
      <c r="A68" s="127">
        <v>20010362</v>
      </c>
      <c r="B68" s="127" t="s">
        <v>468</v>
      </c>
      <c r="C68" s="128">
        <v>71</v>
      </c>
      <c r="D68" s="128">
        <v>19</v>
      </c>
      <c r="E68" s="127" t="s">
        <v>431</v>
      </c>
      <c r="F68" s="129">
        <v>1700000</v>
      </c>
    </row>
    <row r="69" spans="1:6" ht="12.75">
      <c r="A69" s="127">
        <v>20030475</v>
      </c>
      <c r="B69" s="127" t="s">
        <v>19</v>
      </c>
      <c r="C69" s="128">
        <v>428</v>
      </c>
      <c r="D69" s="128">
        <v>19</v>
      </c>
      <c r="E69" s="127" t="s">
        <v>431</v>
      </c>
      <c r="F69" s="129">
        <v>222222</v>
      </c>
    </row>
    <row r="70" spans="1:6" ht="12.75">
      <c r="A70" s="127">
        <v>20100100</v>
      </c>
      <c r="B70" s="127" t="s">
        <v>232</v>
      </c>
      <c r="C70" s="128">
        <v>73</v>
      </c>
      <c r="D70" s="128">
        <v>19</v>
      </c>
      <c r="E70" s="127" t="s">
        <v>431</v>
      </c>
      <c r="F70" s="129">
        <v>300000</v>
      </c>
    </row>
    <row r="71" spans="1:6" ht="12.75">
      <c r="A71" s="127">
        <v>20110056</v>
      </c>
      <c r="B71" s="127" t="s">
        <v>236</v>
      </c>
      <c r="C71" s="128">
        <v>447</v>
      </c>
      <c r="D71" s="128">
        <v>19</v>
      </c>
      <c r="E71" s="127" t="s">
        <v>431</v>
      </c>
      <c r="F71" s="129">
        <v>2500000</v>
      </c>
    </row>
    <row r="72" spans="1:6" ht="12.75">
      <c r="A72" s="127">
        <v>20120031</v>
      </c>
      <c r="B72" s="127" t="s">
        <v>241</v>
      </c>
      <c r="C72" s="128">
        <v>415</v>
      </c>
      <c r="D72" s="128">
        <v>19</v>
      </c>
      <c r="E72" s="127" t="s">
        <v>431</v>
      </c>
      <c r="F72" s="129">
        <v>599440</v>
      </c>
    </row>
    <row r="73" spans="1:6" ht="12.75">
      <c r="A73" s="127">
        <v>20170191</v>
      </c>
      <c r="B73" s="127" t="s">
        <v>308</v>
      </c>
      <c r="C73" s="128">
        <v>415</v>
      </c>
      <c r="D73" s="128">
        <v>19</v>
      </c>
      <c r="E73" s="127" t="s">
        <v>431</v>
      </c>
      <c r="F73" s="129">
        <v>138630</v>
      </c>
    </row>
    <row r="74" spans="1:6" ht="12.75">
      <c r="A74" s="127">
        <v>20170192</v>
      </c>
      <c r="B74" s="127" t="s">
        <v>309</v>
      </c>
      <c r="C74" s="128">
        <v>415</v>
      </c>
      <c r="D74" s="128">
        <v>19</v>
      </c>
      <c r="E74" s="127" t="s">
        <v>431</v>
      </c>
      <c r="F74" s="129">
        <v>194100</v>
      </c>
    </row>
    <row r="75" spans="1:6" ht="12.75">
      <c r="A75" s="127">
        <v>20182298</v>
      </c>
      <c r="B75" s="127" t="s">
        <v>310</v>
      </c>
      <c r="C75" s="128">
        <v>415</v>
      </c>
      <c r="D75" s="128">
        <v>19</v>
      </c>
      <c r="E75" s="127" t="s">
        <v>431</v>
      </c>
      <c r="F75" s="129">
        <v>155130</v>
      </c>
    </row>
    <row r="76" spans="1:6" ht="12.75">
      <c r="A76" s="127">
        <v>20182428</v>
      </c>
      <c r="B76" s="127" t="s">
        <v>495</v>
      </c>
      <c r="C76" s="128">
        <v>447</v>
      </c>
      <c r="D76" s="128">
        <v>19</v>
      </c>
      <c r="E76" s="127" t="s">
        <v>431</v>
      </c>
      <c r="F76" s="129">
        <v>12500000</v>
      </c>
    </row>
    <row r="77" spans="1:6" ht="12.75">
      <c r="A77" s="127">
        <v>20190164</v>
      </c>
      <c r="B77" s="127" t="s">
        <v>374</v>
      </c>
      <c r="C77" s="128">
        <v>64</v>
      </c>
      <c r="D77" s="128">
        <v>19</v>
      </c>
      <c r="E77" s="127" t="s">
        <v>431</v>
      </c>
      <c r="F77" s="129">
        <v>1500000</v>
      </c>
    </row>
    <row r="78" spans="1:6" ht="12.75">
      <c r="A78" s="127">
        <v>20030475</v>
      </c>
      <c r="B78" s="127" t="s">
        <v>19</v>
      </c>
      <c r="C78" s="128">
        <v>428</v>
      </c>
      <c r="D78" s="128">
        <v>20</v>
      </c>
      <c r="E78" s="127" t="s">
        <v>432</v>
      </c>
      <c r="F78" s="129">
        <v>222222</v>
      </c>
    </row>
    <row r="79" spans="1:6" ht="12.75">
      <c r="A79" s="127">
        <v>20170140</v>
      </c>
      <c r="B79" s="127" t="s">
        <v>295</v>
      </c>
      <c r="C79" s="128">
        <v>638</v>
      </c>
      <c r="D79" s="128">
        <v>20</v>
      </c>
      <c r="E79" s="127" t="s">
        <v>432</v>
      </c>
      <c r="F79" s="129">
        <v>1000000</v>
      </c>
    </row>
    <row r="80" spans="1:6" ht="12.75">
      <c r="A80" s="127">
        <v>20030475</v>
      </c>
      <c r="B80" s="127" t="s">
        <v>19</v>
      </c>
      <c r="C80" s="128">
        <v>428</v>
      </c>
      <c r="D80" s="128">
        <v>21</v>
      </c>
      <c r="E80" s="127" t="s">
        <v>433</v>
      </c>
      <c r="F80" s="129">
        <v>222222</v>
      </c>
    </row>
    <row r="81" spans="1:6" ht="12.75">
      <c r="A81" s="127">
        <v>20110056</v>
      </c>
      <c r="B81" s="127" t="s">
        <v>236</v>
      </c>
      <c r="C81" s="128">
        <v>447</v>
      </c>
      <c r="D81" s="128">
        <v>21</v>
      </c>
      <c r="E81" s="127" t="s">
        <v>433</v>
      </c>
      <c r="F81" s="129">
        <v>2500000</v>
      </c>
    </row>
    <row r="82" spans="1:6" ht="12.75">
      <c r="A82" s="127">
        <v>20182428</v>
      </c>
      <c r="B82" s="127" t="s">
        <v>495</v>
      </c>
      <c r="C82" s="128">
        <v>447</v>
      </c>
      <c r="D82" s="128">
        <v>21</v>
      </c>
      <c r="E82" s="127" t="s">
        <v>433</v>
      </c>
      <c r="F82" s="129">
        <v>12500000</v>
      </c>
    </row>
    <row r="83" spans="1:6" ht="12.75">
      <c r="A83" s="127">
        <v>20010362</v>
      </c>
      <c r="B83" s="127" t="s">
        <v>468</v>
      </c>
      <c r="C83" s="128">
        <v>71</v>
      </c>
      <c r="D83" s="128">
        <v>22</v>
      </c>
      <c r="E83" s="127" t="s">
        <v>434</v>
      </c>
      <c r="F83" s="129">
        <v>1600000</v>
      </c>
    </row>
    <row r="84" spans="1:6" ht="12.75">
      <c r="A84" s="127">
        <v>20030475</v>
      </c>
      <c r="B84" s="127" t="s">
        <v>19</v>
      </c>
      <c r="C84" s="128">
        <v>428</v>
      </c>
      <c r="D84" s="128">
        <v>22</v>
      </c>
      <c r="E84" s="127" t="s">
        <v>434</v>
      </c>
      <c r="F84" s="129">
        <v>222222</v>
      </c>
    </row>
    <row r="85" spans="1:6" ht="12.75">
      <c r="A85" s="127">
        <v>20190169</v>
      </c>
      <c r="B85" s="127" t="s">
        <v>376</v>
      </c>
      <c r="C85" s="128">
        <v>639</v>
      </c>
      <c r="D85" s="128">
        <v>22</v>
      </c>
      <c r="E85" s="127" t="s">
        <v>434</v>
      </c>
      <c r="F85" s="129">
        <v>26086960</v>
      </c>
    </row>
    <row r="86" spans="1:6" ht="12.75">
      <c r="A86" s="127">
        <v>20030475</v>
      </c>
      <c r="B86" s="127" t="s">
        <v>19</v>
      </c>
      <c r="C86" s="128">
        <v>428</v>
      </c>
      <c r="D86" s="128">
        <v>24</v>
      </c>
      <c r="E86" s="127" t="s">
        <v>435</v>
      </c>
      <c r="F86" s="129">
        <v>222222</v>
      </c>
    </row>
    <row r="87" spans="1:6" ht="12.75">
      <c r="A87" s="127">
        <v>19980174</v>
      </c>
      <c r="B87" s="127" t="s">
        <v>120</v>
      </c>
      <c r="C87" s="128">
        <v>374</v>
      </c>
      <c r="D87" s="128">
        <v>25</v>
      </c>
      <c r="E87" s="127" t="s">
        <v>411</v>
      </c>
      <c r="F87" s="129">
        <v>3000000</v>
      </c>
    </row>
    <row r="88" spans="1:6" ht="12.75">
      <c r="A88" s="127">
        <v>20010118</v>
      </c>
      <c r="B88" s="127" t="s">
        <v>140</v>
      </c>
      <c r="C88" s="128">
        <v>374</v>
      </c>
      <c r="D88" s="128">
        <v>25</v>
      </c>
      <c r="E88" s="127" t="s">
        <v>411</v>
      </c>
      <c r="F88" s="129">
        <v>1600000</v>
      </c>
    </row>
    <row r="89" spans="1:6" ht="12.75">
      <c r="A89" s="127">
        <v>20030475</v>
      </c>
      <c r="B89" s="127" t="s">
        <v>19</v>
      </c>
      <c r="C89" s="128">
        <v>428</v>
      </c>
      <c r="D89" s="128">
        <v>25</v>
      </c>
      <c r="E89" s="127" t="s">
        <v>411</v>
      </c>
      <c r="F89" s="129">
        <v>222224</v>
      </c>
    </row>
    <row r="90" spans="1:6" ht="12.75">
      <c r="A90" s="127">
        <v>20110056</v>
      </c>
      <c r="B90" s="127" t="s">
        <v>236</v>
      </c>
      <c r="C90" s="128">
        <v>447</v>
      </c>
      <c r="D90" s="128">
        <v>26</v>
      </c>
      <c r="E90" s="127" t="s">
        <v>453</v>
      </c>
      <c r="F90" s="129">
        <v>2500000</v>
      </c>
    </row>
    <row r="91" spans="1:6" ht="12.75">
      <c r="A91" s="127">
        <v>20182428</v>
      </c>
      <c r="B91" s="127" t="s">
        <v>495</v>
      </c>
      <c r="C91" s="128">
        <v>447</v>
      </c>
      <c r="D91" s="128">
        <v>26</v>
      </c>
      <c r="E91" s="127" t="s">
        <v>453</v>
      </c>
      <c r="F91" s="129">
        <v>12500000</v>
      </c>
    </row>
    <row r="92" spans="1:6" ht="12.75">
      <c r="A92" s="127">
        <v>20080078</v>
      </c>
      <c r="B92" s="127" t="s">
        <v>219</v>
      </c>
      <c r="C92" s="128">
        <v>428</v>
      </c>
      <c r="D92" s="128">
        <v>29</v>
      </c>
      <c r="E92" s="127" t="s">
        <v>445</v>
      </c>
      <c r="F92" s="129">
        <v>5000000</v>
      </c>
    </row>
    <row r="93" spans="1:6" ht="12.75">
      <c r="A93" s="127">
        <v>20170128</v>
      </c>
      <c r="B93" s="127" t="s">
        <v>289</v>
      </c>
      <c r="C93" s="128">
        <v>427</v>
      </c>
      <c r="D93" s="128">
        <v>29</v>
      </c>
      <c r="E93" s="127" t="s">
        <v>445</v>
      </c>
      <c r="F93" s="129">
        <v>20000000</v>
      </c>
    </row>
    <row r="94" spans="1:6" ht="12.75">
      <c r="A94" s="127">
        <v>19940414</v>
      </c>
      <c r="B94" s="127" t="s">
        <v>111</v>
      </c>
      <c r="C94" s="128">
        <v>374</v>
      </c>
      <c r="D94" s="128">
        <v>30</v>
      </c>
      <c r="E94" s="127" t="s">
        <v>405</v>
      </c>
      <c r="F94" s="129">
        <v>2500000</v>
      </c>
    </row>
    <row r="95" spans="1:6" ht="12.75">
      <c r="A95" s="127">
        <v>20100100</v>
      </c>
      <c r="B95" s="127" t="s">
        <v>232</v>
      </c>
      <c r="C95" s="128">
        <v>73</v>
      </c>
      <c r="D95" s="128">
        <v>32</v>
      </c>
      <c r="E95" s="127" t="s">
        <v>412</v>
      </c>
      <c r="F95" s="129">
        <v>300000</v>
      </c>
    </row>
    <row r="96" spans="1:6" ht="12.75">
      <c r="A96" s="127">
        <v>20110092</v>
      </c>
      <c r="B96" s="127" t="s">
        <v>239</v>
      </c>
      <c r="C96" s="128">
        <v>415</v>
      </c>
      <c r="D96" s="128">
        <v>32</v>
      </c>
      <c r="E96" s="127" t="s">
        <v>412</v>
      </c>
      <c r="F96" s="129">
        <v>10500000</v>
      </c>
    </row>
    <row r="97" spans="1:6" ht="12.75">
      <c r="A97" s="127">
        <v>20190003</v>
      </c>
      <c r="B97" s="127" t="s">
        <v>336</v>
      </c>
      <c r="C97" s="128">
        <v>415</v>
      </c>
      <c r="D97" s="128">
        <v>32</v>
      </c>
      <c r="E97" s="127" t="s">
        <v>412</v>
      </c>
      <c r="F97" s="129">
        <v>4500000</v>
      </c>
    </row>
    <row r="98" spans="1:6" ht="12.75">
      <c r="A98" s="127">
        <v>20190004</v>
      </c>
      <c r="B98" s="127" t="s">
        <v>337</v>
      </c>
      <c r="C98" s="128">
        <v>415</v>
      </c>
      <c r="D98" s="128">
        <v>32</v>
      </c>
      <c r="E98" s="127" t="s">
        <v>412</v>
      </c>
      <c r="F98" s="129">
        <v>500000</v>
      </c>
    </row>
    <row r="99" spans="1:6" ht="12.75">
      <c r="A99" s="127">
        <v>20190005</v>
      </c>
      <c r="B99" s="127" t="s">
        <v>338</v>
      </c>
      <c r="C99" s="128">
        <v>415</v>
      </c>
      <c r="D99" s="128">
        <v>32</v>
      </c>
      <c r="E99" s="127" t="s">
        <v>412</v>
      </c>
      <c r="F99" s="129">
        <v>1000000</v>
      </c>
    </row>
    <row r="100" spans="1:6" ht="12.75">
      <c r="A100" s="127">
        <v>20182618</v>
      </c>
      <c r="B100" s="127" t="s">
        <v>334</v>
      </c>
      <c r="C100" s="128">
        <v>678</v>
      </c>
      <c r="D100" s="128">
        <v>34</v>
      </c>
      <c r="E100" s="127" t="s">
        <v>447</v>
      </c>
      <c r="F100" s="129">
        <v>5000000</v>
      </c>
    </row>
    <row r="101" spans="1:6" ht="12.75">
      <c r="A101" s="127">
        <v>20190054</v>
      </c>
      <c r="B101" s="127" t="s">
        <v>345</v>
      </c>
      <c r="C101" s="128">
        <v>1703</v>
      </c>
      <c r="D101" s="128">
        <v>35</v>
      </c>
      <c r="E101" s="127" t="s">
        <v>458</v>
      </c>
      <c r="F101" s="129">
        <v>20000000</v>
      </c>
    </row>
    <row r="102" spans="1:6" ht="12.75">
      <c r="A102" s="127">
        <v>20190200</v>
      </c>
      <c r="B102" s="127" t="s">
        <v>517</v>
      </c>
      <c r="C102" s="128">
        <v>73</v>
      </c>
      <c r="D102" s="128">
        <v>35</v>
      </c>
      <c r="E102" s="127" t="s">
        <v>458</v>
      </c>
      <c r="F102" s="129">
        <v>3000000</v>
      </c>
    </row>
    <row r="103" spans="1:6" ht="12.75">
      <c r="A103" s="127">
        <v>20100122</v>
      </c>
      <c r="B103" s="127" t="s">
        <v>234</v>
      </c>
      <c r="C103" s="128">
        <v>375</v>
      </c>
      <c r="D103" s="128">
        <v>36</v>
      </c>
      <c r="E103" s="127" t="s">
        <v>448</v>
      </c>
      <c r="F103" s="129">
        <v>625000</v>
      </c>
    </row>
    <row r="104" spans="1:6" ht="12.75">
      <c r="A104" s="127">
        <v>20100122</v>
      </c>
      <c r="B104" s="127" t="s">
        <v>234</v>
      </c>
      <c r="C104" s="128">
        <v>375</v>
      </c>
      <c r="D104" s="128">
        <v>37</v>
      </c>
      <c r="E104" s="127" t="s">
        <v>451</v>
      </c>
      <c r="F104" s="129">
        <v>625000</v>
      </c>
    </row>
    <row r="105" spans="1:6" ht="12.75">
      <c r="A105" s="127">
        <v>20130054</v>
      </c>
      <c r="B105" s="127" t="s">
        <v>487</v>
      </c>
      <c r="C105" s="128">
        <v>415</v>
      </c>
      <c r="D105" s="128">
        <v>37</v>
      </c>
      <c r="E105" s="127" t="s">
        <v>451</v>
      </c>
      <c r="F105" s="129">
        <v>6125000</v>
      </c>
    </row>
    <row r="106" spans="1:6" ht="12.75">
      <c r="A106" s="127">
        <v>20170090</v>
      </c>
      <c r="B106" s="127" t="s">
        <v>489</v>
      </c>
      <c r="C106" s="128">
        <v>415</v>
      </c>
      <c r="D106" s="128">
        <v>37</v>
      </c>
      <c r="E106" s="127" t="s">
        <v>451</v>
      </c>
      <c r="F106" s="129">
        <v>3500000</v>
      </c>
    </row>
    <row r="107" spans="1:6" ht="12.75">
      <c r="A107" s="127">
        <v>20170092</v>
      </c>
      <c r="B107" s="127" t="s">
        <v>490</v>
      </c>
      <c r="C107" s="128">
        <v>415</v>
      </c>
      <c r="D107" s="128">
        <v>37</v>
      </c>
      <c r="E107" s="127" t="s">
        <v>451</v>
      </c>
      <c r="F107" s="129">
        <v>2625000</v>
      </c>
    </row>
    <row r="108" spans="1:6" ht="12.75">
      <c r="A108" s="127">
        <v>20170094</v>
      </c>
      <c r="B108" s="127" t="s">
        <v>491</v>
      </c>
      <c r="C108" s="128">
        <v>415</v>
      </c>
      <c r="D108" s="128">
        <v>37</v>
      </c>
      <c r="E108" s="127" t="s">
        <v>451</v>
      </c>
      <c r="F108" s="129">
        <v>5250000</v>
      </c>
    </row>
    <row r="109" spans="1:6" ht="12.75">
      <c r="A109" s="127">
        <v>20010362</v>
      </c>
      <c r="B109" s="127" t="s">
        <v>468</v>
      </c>
      <c r="C109" s="128">
        <v>71</v>
      </c>
      <c r="D109" s="128">
        <v>38</v>
      </c>
      <c r="E109" s="127" t="s">
        <v>439</v>
      </c>
      <c r="F109" s="129">
        <v>1900000</v>
      </c>
    </row>
    <row r="110" spans="1:6" ht="12.75">
      <c r="A110" s="127">
        <v>20060103</v>
      </c>
      <c r="B110" s="127" t="s">
        <v>190</v>
      </c>
      <c r="C110" s="128">
        <v>1626</v>
      </c>
      <c r="D110" s="128">
        <v>38</v>
      </c>
      <c r="E110" s="127" t="s">
        <v>439</v>
      </c>
      <c r="F110" s="129">
        <v>333333.33</v>
      </c>
    </row>
    <row r="111" spans="1:6" ht="12.75">
      <c r="A111" s="127">
        <v>20100122</v>
      </c>
      <c r="B111" s="127" t="s">
        <v>234</v>
      </c>
      <c r="C111" s="128">
        <v>375</v>
      </c>
      <c r="D111" s="128">
        <v>38</v>
      </c>
      <c r="E111" s="127" t="s">
        <v>439</v>
      </c>
      <c r="F111" s="129">
        <v>625000</v>
      </c>
    </row>
    <row r="112" spans="1:6" ht="12.75">
      <c r="A112" s="127">
        <v>20190162</v>
      </c>
      <c r="B112" s="127" t="s">
        <v>372</v>
      </c>
      <c r="C112" s="128">
        <v>80</v>
      </c>
      <c r="D112" s="128">
        <v>38</v>
      </c>
      <c r="E112" s="127" t="s">
        <v>439</v>
      </c>
      <c r="F112" s="129">
        <v>500000</v>
      </c>
    </row>
    <row r="113" spans="1:6" ht="12.75">
      <c r="A113" s="127">
        <v>20010362</v>
      </c>
      <c r="B113" s="127" t="s">
        <v>468</v>
      </c>
      <c r="C113" s="128">
        <v>71</v>
      </c>
      <c r="D113" s="128">
        <v>39</v>
      </c>
      <c r="E113" s="127" t="s">
        <v>428</v>
      </c>
      <c r="F113" s="129">
        <v>1100000</v>
      </c>
    </row>
    <row r="114" spans="1:6" ht="12.75">
      <c r="A114" s="127">
        <v>20030472</v>
      </c>
      <c r="B114" s="127" t="s">
        <v>158</v>
      </c>
      <c r="C114" s="128">
        <v>374</v>
      </c>
      <c r="D114" s="128">
        <v>39</v>
      </c>
      <c r="E114" s="127" t="s">
        <v>428</v>
      </c>
      <c r="F114" s="129">
        <v>1000000</v>
      </c>
    </row>
    <row r="115" spans="1:6" ht="12.75">
      <c r="A115" s="127">
        <v>20042992</v>
      </c>
      <c r="B115" s="127" t="s">
        <v>169</v>
      </c>
      <c r="C115" s="128">
        <v>374</v>
      </c>
      <c r="D115" s="128">
        <v>40</v>
      </c>
      <c r="E115" s="127" t="s">
        <v>425</v>
      </c>
      <c r="F115" s="129">
        <v>1000000</v>
      </c>
    </row>
    <row r="116" spans="1:6" ht="12.75">
      <c r="A116" s="127">
        <v>20060241</v>
      </c>
      <c r="B116" s="127" t="s">
        <v>201</v>
      </c>
      <c r="C116" s="128">
        <v>428</v>
      </c>
      <c r="D116" s="128">
        <v>40</v>
      </c>
      <c r="E116" s="127" t="s">
        <v>425</v>
      </c>
      <c r="F116" s="129">
        <v>1500000</v>
      </c>
    </row>
    <row r="117" spans="1:6" ht="12.75">
      <c r="A117" s="127">
        <v>20080081</v>
      </c>
      <c r="B117" s="127" t="s">
        <v>222</v>
      </c>
      <c r="C117" s="128">
        <v>428</v>
      </c>
      <c r="D117" s="128">
        <v>40</v>
      </c>
      <c r="E117" s="127" t="s">
        <v>425</v>
      </c>
      <c r="F117" s="129">
        <v>500000</v>
      </c>
    </row>
    <row r="118" spans="1:6" ht="12.75">
      <c r="A118" s="127">
        <v>20100122</v>
      </c>
      <c r="B118" s="127" t="s">
        <v>234</v>
      </c>
      <c r="C118" s="128">
        <v>375</v>
      </c>
      <c r="D118" s="128">
        <v>40</v>
      </c>
      <c r="E118" s="127" t="s">
        <v>425</v>
      </c>
      <c r="F118" s="129">
        <v>625000</v>
      </c>
    </row>
    <row r="119" spans="1:6" ht="12.75">
      <c r="A119" s="127">
        <v>20120043</v>
      </c>
      <c r="B119" s="127" t="s">
        <v>486</v>
      </c>
      <c r="C119" s="128">
        <v>415</v>
      </c>
      <c r="D119" s="128">
        <v>40</v>
      </c>
      <c r="E119" s="127" t="s">
        <v>425</v>
      </c>
      <c r="F119" s="129">
        <v>3675000</v>
      </c>
    </row>
    <row r="120" spans="1:6" ht="12.75">
      <c r="A120" s="127">
        <v>20170097</v>
      </c>
      <c r="B120" s="127" t="s">
        <v>492</v>
      </c>
      <c r="C120" s="128">
        <v>415</v>
      </c>
      <c r="D120" s="128">
        <v>40</v>
      </c>
      <c r="E120" s="127" t="s">
        <v>425</v>
      </c>
      <c r="F120" s="129">
        <v>2100000</v>
      </c>
    </row>
    <row r="121" spans="1:6" ht="12.75">
      <c r="A121" s="127">
        <v>20170099</v>
      </c>
      <c r="B121" s="127" t="s">
        <v>493</v>
      </c>
      <c r="C121" s="128">
        <v>415</v>
      </c>
      <c r="D121" s="128">
        <v>40</v>
      </c>
      <c r="E121" s="127" t="s">
        <v>425</v>
      </c>
      <c r="F121" s="129">
        <v>1575000</v>
      </c>
    </row>
    <row r="122" spans="1:6" ht="12.75">
      <c r="A122" s="127">
        <v>20170101</v>
      </c>
      <c r="B122" s="127" t="s">
        <v>494</v>
      </c>
      <c r="C122" s="128">
        <v>415</v>
      </c>
      <c r="D122" s="128">
        <v>40</v>
      </c>
      <c r="E122" s="127" t="s">
        <v>425</v>
      </c>
      <c r="F122" s="129">
        <v>3150000</v>
      </c>
    </row>
    <row r="123" spans="1:6" ht="12.75">
      <c r="A123" s="127">
        <v>20060103</v>
      </c>
      <c r="B123" s="127" t="s">
        <v>190</v>
      </c>
      <c r="C123" s="128">
        <v>1626</v>
      </c>
      <c r="D123" s="128">
        <v>41</v>
      </c>
      <c r="E123" s="127" t="s">
        <v>440</v>
      </c>
      <c r="F123" s="129">
        <v>333333.33</v>
      </c>
    </row>
    <row r="124" spans="1:6" ht="12.75">
      <c r="A124" s="127">
        <v>20100122</v>
      </c>
      <c r="B124" s="127" t="s">
        <v>234</v>
      </c>
      <c r="C124" s="128">
        <v>375</v>
      </c>
      <c r="D124" s="128">
        <v>41</v>
      </c>
      <c r="E124" s="127" t="s">
        <v>440</v>
      </c>
      <c r="F124" s="129">
        <v>625000</v>
      </c>
    </row>
    <row r="125" spans="1:6" ht="12.75">
      <c r="A125" s="127">
        <v>20110091</v>
      </c>
      <c r="B125" s="127" t="s">
        <v>238</v>
      </c>
      <c r="C125" s="128">
        <v>415</v>
      </c>
      <c r="D125" s="128">
        <v>41</v>
      </c>
      <c r="E125" s="127" t="s">
        <v>440</v>
      </c>
      <c r="F125" s="129">
        <v>15000000</v>
      </c>
    </row>
    <row r="126" spans="1:6" ht="12.75">
      <c r="A126" s="127">
        <v>20120033</v>
      </c>
      <c r="B126" s="127" t="s">
        <v>242</v>
      </c>
      <c r="C126" s="128">
        <v>415</v>
      </c>
      <c r="D126" s="128">
        <v>41</v>
      </c>
      <c r="E126" s="127" t="s">
        <v>440</v>
      </c>
      <c r="F126" s="129">
        <v>16000000</v>
      </c>
    </row>
    <row r="127" spans="1:6" ht="12.75">
      <c r="A127" s="127">
        <v>20140010</v>
      </c>
      <c r="B127" s="127" t="s">
        <v>256</v>
      </c>
      <c r="C127" s="128">
        <v>1703</v>
      </c>
      <c r="D127" s="128">
        <v>41</v>
      </c>
      <c r="E127" s="127" t="s">
        <v>440</v>
      </c>
      <c r="F127" s="129">
        <v>10000000</v>
      </c>
    </row>
    <row r="128" spans="1:6" ht="12.75">
      <c r="A128" s="127">
        <v>20162191</v>
      </c>
      <c r="B128" s="127" t="s">
        <v>262</v>
      </c>
      <c r="C128" s="128">
        <v>1099</v>
      </c>
      <c r="D128" s="128">
        <v>41</v>
      </c>
      <c r="E128" s="127" t="s">
        <v>440</v>
      </c>
      <c r="F128" s="129">
        <v>1000000</v>
      </c>
    </row>
    <row r="129" spans="1:6" ht="12.75">
      <c r="A129" s="127">
        <v>20170069</v>
      </c>
      <c r="B129" s="127" t="s">
        <v>271</v>
      </c>
      <c r="C129" s="128">
        <v>415</v>
      </c>
      <c r="D129" s="128">
        <v>41</v>
      </c>
      <c r="E129" s="127" t="s">
        <v>440</v>
      </c>
      <c r="F129" s="129">
        <v>8000000</v>
      </c>
    </row>
    <row r="130" spans="1:6" ht="12.75">
      <c r="A130" s="127">
        <v>20170070</v>
      </c>
      <c r="B130" s="127" t="s">
        <v>272</v>
      </c>
      <c r="C130" s="128">
        <v>415</v>
      </c>
      <c r="D130" s="128">
        <v>41</v>
      </c>
      <c r="E130" s="127" t="s">
        <v>440</v>
      </c>
      <c r="F130" s="129">
        <v>10000000</v>
      </c>
    </row>
    <row r="131" spans="1:6" ht="12.75">
      <c r="A131" s="127">
        <v>20170072</v>
      </c>
      <c r="B131" s="127" t="s">
        <v>274</v>
      </c>
      <c r="C131" s="128">
        <v>415</v>
      </c>
      <c r="D131" s="128">
        <v>41</v>
      </c>
      <c r="E131" s="127" t="s">
        <v>440</v>
      </c>
      <c r="F131" s="129">
        <v>6000000</v>
      </c>
    </row>
    <row r="132" spans="1:6" ht="12.75">
      <c r="A132" s="127">
        <v>20170091</v>
      </c>
      <c r="B132" s="127" t="s">
        <v>278</v>
      </c>
      <c r="C132" s="128">
        <v>415</v>
      </c>
      <c r="D132" s="128">
        <v>41</v>
      </c>
      <c r="E132" s="127" t="s">
        <v>440</v>
      </c>
      <c r="F132" s="129">
        <v>7000000</v>
      </c>
    </row>
    <row r="133" spans="1:6" ht="12.75">
      <c r="A133" s="127">
        <v>20170093</v>
      </c>
      <c r="B133" s="127" t="s">
        <v>279</v>
      </c>
      <c r="C133" s="128">
        <v>415</v>
      </c>
      <c r="D133" s="128">
        <v>41</v>
      </c>
      <c r="E133" s="127" t="s">
        <v>440</v>
      </c>
      <c r="F133" s="129">
        <v>8000000</v>
      </c>
    </row>
    <row r="134" spans="1:6" ht="12.75">
      <c r="A134" s="127">
        <v>20170096</v>
      </c>
      <c r="B134" s="127" t="s">
        <v>280</v>
      </c>
      <c r="C134" s="128">
        <v>415</v>
      </c>
      <c r="D134" s="128">
        <v>41</v>
      </c>
      <c r="E134" s="127" t="s">
        <v>440</v>
      </c>
      <c r="F134" s="129">
        <v>12000000</v>
      </c>
    </row>
    <row r="135" spans="1:6" ht="12.75">
      <c r="A135" s="127">
        <v>20182619</v>
      </c>
      <c r="B135" s="127" t="s">
        <v>335</v>
      </c>
      <c r="C135" s="128">
        <v>65</v>
      </c>
      <c r="D135" s="128">
        <v>42</v>
      </c>
      <c r="E135" s="127" t="s">
        <v>457</v>
      </c>
      <c r="F135" s="129">
        <v>5000000</v>
      </c>
    </row>
    <row r="136" spans="1:6" ht="12.75">
      <c r="A136" s="127">
        <v>20070144</v>
      </c>
      <c r="B136" s="127" t="s">
        <v>206</v>
      </c>
      <c r="C136" s="128">
        <v>977</v>
      </c>
      <c r="D136" s="128">
        <v>43</v>
      </c>
      <c r="E136" s="127" t="s">
        <v>444</v>
      </c>
      <c r="F136" s="129">
        <v>1000000</v>
      </c>
    </row>
    <row r="137" spans="1:6" ht="12.75">
      <c r="A137" s="127">
        <v>20010362</v>
      </c>
      <c r="B137" s="127" t="s">
        <v>468</v>
      </c>
      <c r="C137" s="128">
        <v>71</v>
      </c>
      <c r="D137" s="128">
        <v>44</v>
      </c>
      <c r="E137" s="127" t="s">
        <v>452</v>
      </c>
      <c r="F137" s="129">
        <v>2000000</v>
      </c>
    </row>
    <row r="138" spans="1:6" ht="12.75">
      <c r="A138" s="127">
        <v>20100122</v>
      </c>
      <c r="B138" s="127" t="s">
        <v>234</v>
      </c>
      <c r="C138" s="128">
        <v>375</v>
      </c>
      <c r="D138" s="128">
        <v>44</v>
      </c>
      <c r="E138" s="127" t="s">
        <v>452</v>
      </c>
      <c r="F138" s="129">
        <v>625000</v>
      </c>
    </row>
    <row r="139" spans="1:6" ht="12.75">
      <c r="A139" s="127">
        <v>20190155</v>
      </c>
      <c r="B139" s="127" t="s">
        <v>516</v>
      </c>
      <c r="C139" s="128">
        <v>1114</v>
      </c>
      <c r="D139" s="128">
        <v>44</v>
      </c>
      <c r="E139" s="127" t="s">
        <v>452</v>
      </c>
      <c r="F139" s="129">
        <v>2000000</v>
      </c>
    </row>
    <row r="140" spans="1:6" ht="12.75">
      <c r="A140" s="127">
        <v>20120030</v>
      </c>
      <c r="B140" s="127" t="s">
        <v>240</v>
      </c>
      <c r="C140" s="128">
        <v>415</v>
      </c>
      <c r="D140" s="128">
        <v>45</v>
      </c>
      <c r="E140" s="127" t="s">
        <v>455</v>
      </c>
      <c r="F140" s="129">
        <v>24000000</v>
      </c>
    </row>
    <row r="141" spans="1:6" ht="12.75">
      <c r="A141" s="127">
        <v>20170079</v>
      </c>
      <c r="B141" s="127" t="s">
        <v>275</v>
      </c>
      <c r="C141" s="128">
        <v>415</v>
      </c>
      <c r="D141" s="128">
        <v>45</v>
      </c>
      <c r="E141" s="127" t="s">
        <v>455</v>
      </c>
      <c r="F141" s="129">
        <v>3600000</v>
      </c>
    </row>
    <row r="142" spans="1:6" ht="12.75">
      <c r="A142" s="127">
        <v>20170081</v>
      </c>
      <c r="B142" s="127" t="s">
        <v>276</v>
      </c>
      <c r="C142" s="128">
        <v>415</v>
      </c>
      <c r="D142" s="128">
        <v>45</v>
      </c>
      <c r="E142" s="127" t="s">
        <v>455</v>
      </c>
      <c r="F142" s="129">
        <v>2400000</v>
      </c>
    </row>
    <row r="143" spans="1:6" ht="12.75">
      <c r="A143" s="127">
        <v>20170083</v>
      </c>
      <c r="B143" s="127" t="s">
        <v>277</v>
      </c>
      <c r="C143" s="128">
        <v>415</v>
      </c>
      <c r="D143" s="128">
        <v>45</v>
      </c>
      <c r="E143" s="127" t="s">
        <v>455</v>
      </c>
      <c r="F143" s="129">
        <v>3600000</v>
      </c>
    </row>
    <row r="144" spans="1:6" ht="12.75">
      <c r="A144" s="127">
        <v>20010119</v>
      </c>
      <c r="B144" s="127" t="s">
        <v>141</v>
      </c>
      <c r="C144" s="128">
        <v>374</v>
      </c>
      <c r="D144" s="128">
        <v>46</v>
      </c>
      <c r="E144" s="127" t="s">
        <v>420</v>
      </c>
      <c r="F144" s="129">
        <v>1500000</v>
      </c>
    </row>
    <row r="145" spans="1:6" ht="12.75">
      <c r="A145" s="127">
        <v>20060103</v>
      </c>
      <c r="B145" s="127" t="s">
        <v>190</v>
      </c>
      <c r="C145" s="128">
        <v>1626</v>
      </c>
      <c r="D145" s="128">
        <v>46</v>
      </c>
      <c r="E145" s="127" t="s">
        <v>420</v>
      </c>
      <c r="F145" s="129">
        <v>333333.34</v>
      </c>
    </row>
    <row r="146" spans="1:6" ht="12.75">
      <c r="A146" s="127">
        <v>20190168</v>
      </c>
      <c r="B146" s="127" t="s">
        <v>375</v>
      </c>
      <c r="C146" s="128">
        <v>80</v>
      </c>
      <c r="D146" s="128">
        <v>47</v>
      </c>
      <c r="E146" s="127" t="s">
        <v>460</v>
      </c>
      <c r="F146" s="129">
        <v>500000</v>
      </c>
    </row>
    <row r="147" spans="1:6" ht="12.75">
      <c r="A147" s="127">
        <v>19980402</v>
      </c>
      <c r="B147" s="127" t="s">
        <v>127</v>
      </c>
      <c r="C147" s="128">
        <v>374</v>
      </c>
      <c r="D147" s="128">
        <v>48</v>
      </c>
      <c r="E147" s="127" t="s">
        <v>414</v>
      </c>
      <c r="F147" s="129">
        <v>1000000</v>
      </c>
    </row>
    <row r="148" spans="1:6" ht="12.75">
      <c r="A148" s="127">
        <v>20010362</v>
      </c>
      <c r="B148" s="127" t="s">
        <v>468</v>
      </c>
      <c r="C148" s="128">
        <v>71</v>
      </c>
      <c r="D148" s="128">
        <v>48</v>
      </c>
      <c r="E148" s="127" t="s">
        <v>414</v>
      </c>
      <c r="F148" s="129">
        <v>1700000</v>
      </c>
    </row>
    <row r="149" spans="1:6" ht="12.75">
      <c r="A149" s="127">
        <v>20070147</v>
      </c>
      <c r="B149" s="127" t="s">
        <v>207</v>
      </c>
      <c r="C149" s="128">
        <v>975</v>
      </c>
      <c r="D149" s="128">
        <v>48</v>
      </c>
      <c r="E149" s="127" t="s">
        <v>414</v>
      </c>
      <c r="F149" s="129">
        <v>50000000</v>
      </c>
    </row>
    <row r="150" spans="1:6" ht="12.75">
      <c r="A150" s="127">
        <v>20090053</v>
      </c>
      <c r="B150" s="127" t="s">
        <v>228</v>
      </c>
      <c r="C150" s="128">
        <v>805</v>
      </c>
      <c r="D150" s="128">
        <v>48</v>
      </c>
      <c r="E150" s="127" t="s">
        <v>414</v>
      </c>
      <c r="F150" s="129">
        <v>700000</v>
      </c>
    </row>
    <row r="151" spans="1:6" ht="12.75">
      <c r="A151" s="127">
        <v>20110066</v>
      </c>
      <c r="B151" s="127" t="s">
        <v>237</v>
      </c>
      <c r="C151" s="128">
        <v>447</v>
      </c>
      <c r="D151" s="128">
        <v>48</v>
      </c>
      <c r="E151" s="127" t="s">
        <v>414</v>
      </c>
      <c r="F151" s="129">
        <v>3333334</v>
      </c>
    </row>
    <row r="152" spans="1:6" ht="12.75">
      <c r="A152" s="127">
        <v>20190170</v>
      </c>
      <c r="B152" s="127" t="s">
        <v>377</v>
      </c>
      <c r="C152" s="128">
        <v>80</v>
      </c>
      <c r="D152" s="128">
        <v>48</v>
      </c>
      <c r="E152" s="127" t="s">
        <v>414</v>
      </c>
      <c r="F152" s="129">
        <v>250000</v>
      </c>
    </row>
    <row r="153" spans="1:6" ht="12.75">
      <c r="A153" s="127">
        <v>20190195</v>
      </c>
      <c r="B153" s="127" t="s">
        <v>394</v>
      </c>
      <c r="C153" s="128">
        <v>885</v>
      </c>
      <c r="D153" s="128">
        <v>48</v>
      </c>
      <c r="E153" s="127" t="s">
        <v>414</v>
      </c>
      <c r="F153" s="129">
        <v>200000</v>
      </c>
    </row>
    <row r="154" spans="1:6" ht="12.75">
      <c r="A154" s="127">
        <v>20010362</v>
      </c>
      <c r="B154" s="127" t="s">
        <v>468</v>
      </c>
      <c r="C154" s="128">
        <v>71</v>
      </c>
      <c r="D154" s="128">
        <v>49</v>
      </c>
      <c r="E154" s="127" t="s">
        <v>454</v>
      </c>
      <c r="F154" s="129">
        <v>1700000</v>
      </c>
    </row>
    <row r="155" spans="1:6" ht="12.75">
      <c r="A155" s="127">
        <v>20110066</v>
      </c>
      <c r="B155" s="127" t="s">
        <v>237</v>
      </c>
      <c r="C155" s="128">
        <v>447</v>
      </c>
      <c r="D155" s="128">
        <v>49</v>
      </c>
      <c r="E155" s="127" t="s">
        <v>454</v>
      </c>
      <c r="F155" s="129">
        <v>3333333.34</v>
      </c>
    </row>
    <row r="156" spans="1:6" ht="12.75">
      <c r="A156" s="127">
        <v>20190161</v>
      </c>
      <c r="B156" s="127" t="s">
        <v>371</v>
      </c>
      <c r="C156" s="128">
        <v>64</v>
      </c>
      <c r="D156" s="128">
        <v>49</v>
      </c>
      <c r="E156" s="127" t="s">
        <v>454</v>
      </c>
      <c r="F156" s="129">
        <v>1200000</v>
      </c>
    </row>
    <row r="157" spans="1:6" ht="12.75">
      <c r="A157" s="127">
        <v>20000160</v>
      </c>
      <c r="B157" s="127" t="s">
        <v>136</v>
      </c>
      <c r="C157" s="128">
        <v>64</v>
      </c>
      <c r="D157" s="128">
        <v>50</v>
      </c>
      <c r="E157" s="127" t="s">
        <v>416</v>
      </c>
      <c r="F157" s="129">
        <v>1000000</v>
      </c>
    </row>
    <row r="158" spans="1:6" ht="12.75">
      <c r="A158" s="127">
        <v>20110066</v>
      </c>
      <c r="B158" s="127" t="s">
        <v>237</v>
      </c>
      <c r="C158" s="128">
        <v>447</v>
      </c>
      <c r="D158" s="128">
        <v>50</v>
      </c>
      <c r="E158" s="127" t="s">
        <v>416</v>
      </c>
      <c r="F158" s="129">
        <v>3333333.35</v>
      </c>
    </row>
    <row r="159" spans="1:6" ht="12.75">
      <c r="A159" s="127">
        <v>20000106</v>
      </c>
      <c r="B159" s="127" t="s">
        <v>467</v>
      </c>
      <c r="C159" s="128">
        <v>468</v>
      </c>
      <c r="D159" s="128">
        <v>51</v>
      </c>
      <c r="E159" s="127" t="s">
        <v>421</v>
      </c>
      <c r="F159" s="129">
        <v>3000000</v>
      </c>
    </row>
    <row r="160" spans="1:6" ht="12.75">
      <c r="A160" s="127">
        <v>20010119</v>
      </c>
      <c r="B160" s="127" t="s">
        <v>141</v>
      </c>
      <c r="C160" s="128">
        <v>374</v>
      </c>
      <c r="D160" s="128">
        <v>51</v>
      </c>
      <c r="E160" s="127" t="s">
        <v>421</v>
      </c>
      <c r="F160" s="129">
        <v>1500000</v>
      </c>
    </row>
    <row r="161" spans="1:6" ht="12.75">
      <c r="A161" s="127">
        <v>20010221</v>
      </c>
      <c r="B161" s="127" t="s">
        <v>142</v>
      </c>
      <c r="C161" s="128">
        <v>865</v>
      </c>
      <c r="D161" s="128">
        <v>51</v>
      </c>
      <c r="E161" s="127" t="s">
        <v>421</v>
      </c>
      <c r="F161" s="129">
        <v>4000000</v>
      </c>
    </row>
    <row r="162" spans="1:6" ht="12.75">
      <c r="A162" s="127">
        <v>20030177</v>
      </c>
      <c r="B162" s="127" t="s">
        <v>151</v>
      </c>
      <c r="C162" s="128">
        <v>987</v>
      </c>
      <c r="D162" s="128">
        <v>51</v>
      </c>
      <c r="E162" s="127" t="s">
        <v>421</v>
      </c>
      <c r="F162" s="129">
        <v>2250000</v>
      </c>
    </row>
    <row r="163" spans="1:6" ht="12.75">
      <c r="A163" s="127">
        <v>20030470</v>
      </c>
      <c r="B163" s="127" t="s">
        <v>156</v>
      </c>
      <c r="C163" s="128">
        <v>374</v>
      </c>
      <c r="D163" s="128">
        <v>51</v>
      </c>
      <c r="E163" s="127" t="s">
        <v>421</v>
      </c>
      <c r="F163" s="129">
        <v>500000</v>
      </c>
    </row>
    <row r="164" spans="1:6" ht="12.75">
      <c r="A164" s="127">
        <v>20100122</v>
      </c>
      <c r="B164" s="127" t="s">
        <v>234</v>
      </c>
      <c r="C164" s="128">
        <v>375</v>
      </c>
      <c r="D164" s="128">
        <v>52</v>
      </c>
      <c r="E164" s="127" t="s">
        <v>426</v>
      </c>
      <c r="F164" s="129">
        <v>625000</v>
      </c>
    </row>
    <row r="165" spans="1:6" ht="12.75">
      <c r="A165" s="127">
        <v>20060106</v>
      </c>
      <c r="B165" s="127" t="s">
        <v>191</v>
      </c>
      <c r="C165" s="128">
        <v>449</v>
      </c>
      <c r="D165" s="128">
        <v>53</v>
      </c>
      <c r="E165" s="127" t="s">
        <v>441</v>
      </c>
      <c r="F165" s="129">
        <v>20000000</v>
      </c>
    </row>
    <row r="166" spans="1:6" ht="12.75">
      <c r="A166" s="127">
        <v>20070161</v>
      </c>
      <c r="B166" s="127" t="s">
        <v>211</v>
      </c>
      <c r="C166" s="128">
        <v>946</v>
      </c>
      <c r="D166" s="128">
        <v>53</v>
      </c>
      <c r="E166" s="127" t="s">
        <v>441</v>
      </c>
      <c r="F166" s="129">
        <v>29900000</v>
      </c>
    </row>
    <row r="167" spans="1:6" ht="12.75">
      <c r="A167" s="127">
        <v>20080080</v>
      </c>
      <c r="B167" s="127" t="s">
        <v>221</v>
      </c>
      <c r="C167" s="128">
        <v>428</v>
      </c>
      <c r="D167" s="128">
        <v>53</v>
      </c>
      <c r="E167" s="127" t="s">
        <v>441</v>
      </c>
      <c r="F167" s="129">
        <v>8500000</v>
      </c>
    </row>
    <row r="168" spans="1:6" ht="12.75">
      <c r="A168" s="127">
        <v>20190171</v>
      </c>
      <c r="B168" s="127" t="s">
        <v>378</v>
      </c>
      <c r="C168" s="128">
        <v>80</v>
      </c>
      <c r="D168" s="128">
        <v>53</v>
      </c>
      <c r="E168" s="127" t="s">
        <v>441</v>
      </c>
      <c r="F168" s="129">
        <v>500000</v>
      </c>
    </row>
    <row r="169" spans="1:6" ht="12.75">
      <c r="A169" s="127">
        <v>20030379</v>
      </c>
      <c r="B169" s="127" t="s">
        <v>154</v>
      </c>
      <c r="C169" s="128">
        <v>1497</v>
      </c>
      <c r="D169" s="128">
        <v>54</v>
      </c>
      <c r="E169" s="127" t="s">
        <v>427</v>
      </c>
      <c r="F169" s="129">
        <v>5000000</v>
      </c>
    </row>
    <row r="170" spans="1:6" ht="12.75">
      <c r="A170" s="127">
        <v>20070161</v>
      </c>
      <c r="B170" s="127" t="s">
        <v>211</v>
      </c>
      <c r="C170" s="128">
        <v>946</v>
      </c>
      <c r="D170" s="128">
        <v>54</v>
      </c>
      <c r="E170" s="127" t="s">
        <v>427</v>
      </c>
      <c r="F170" s="129">
        <v>29900000</v>
      </c>
    </row>
    <row r="171" spans="1:6" ht="12.75">
      <c r="A171" s="127">
        <v>20120055</v>
      </c>
      <c r="B171" s="127" t="s">
        <v>245</v>
      </c>
      <c r="C171" s="128">
        <v>415</v>
      </c>
      <c r="D171" s="128">
        <v>54</v>
      </c>
      <c r="E171" s="127" t="s">
        <v>427</v>
      </c>
      <c r="F171" s="129">
        <v>12000000</v>
      </c>
    </row>
    <row r="172" spans="1:6" ht="12.75">
      <c r="A172" s="127">
        <v>20170115</v>
      </c>
      <c r="B172" s="127" t="s">
        <v>284</v>
      </c>
      <c r="C172" s="128">
        <v>415</v>
      </c>
      <c r="D172" s="128">
        <v>54</v>
      </c>
      <c r="E172" s="127" t="s">
        <v>427</v>
      </c>
      <c r="F172" s="129">
        <v>9000000</v>
      </c>
    </row>
    <row r="173" spans="1:6" ht="12.75">
      <c r="A173" s="127">
        <v>20170116</v>
      </c>
      <c r="B173" s="127" t="s">
        <v>285</v>
      </c>
      <c r="C173" s="128">
        <v>415</v>
      </c>
      <c r="D173" s="128">
        <v>54</v>
      </c>
      <c r="E173" s="127" t="s">
        <v>427</v>
      </c>
      <c r="F173" s="129">
        <v>6000000</v>
      </c>
    </row>
    <row r="174" spans="1:6" ht="12.75">
      <c r="A174" s="127">
        <v>20170117</v>
      </c>
      <c r="B174" s="127" t="s">
        <v>286</v>
      </c>
      <c r="C174" s="128">
        <v>415</v>
      </c>
      <c r="D174" s="128">
        <v>54</v>
      </c>
      <c r="E174" s="127" t="s">
        <v>427</v>
      </c>
      <c r="F174" s="129">
        <v>8000000</v>
      </c>
    </row>
    <row r="175" spans="1:6" ht="12.75">
      <c r="A175" s="127">
        <v>20010362</v>
      </c>
      <c r="B175" s="127" t="s">
        <v>468</v>
      </c>
      <c r="C175" s="128">
        <v>71</v>
      </c>
      <c r="D175" s="128">
        <v>55</v>
      </c>
      <c r="E175" s="127" t="s">
        <v>449</v>
      </c>
      <c r="F175" s="129">
        <v>1800000</v>
      </c>
    </row>
    <row r="176" spans="1:6" ht="12.75">
      <c r="A176" s="127">
        <v>20100100</v>
      </c>
      <c r="B176" s="127" t="s">
        <v>232</v>
      </c>
      <c r="C176" s="128">
        <v>73</v>
      </c>
      <c r="D176" s="128">
        <v>55</v>
      </c>
      <c r="E176" s="127" t="s">
        <v>449</v>
      </c>
      <c r="F176" s="129">
        <v>300000</v>
      </c>
    </row>
    <row r="177" spans="1:6" ht="12.75">
      <c r="A177" s="127">
        <v>20090038</v>
      </c>
      <c r="B177" s="127" t="s">
        <v>226</v>
      </c>
      <c r="C177" s="128">
        <v>428</v>
      </c>
      <c r="D177" s="128">
        <v>56</v>
      </c>
      <c r="E177" s="127" t="s">
        <v>442</v>
      </c>
      <c r="F177" s="129">
        <v>2000000</v>
      </c>
    </row>
    <row r="178" spans="1:6" ht="12.75">
      <c r="A178" s="127">
        <v>20182553</v>
      </c>
      <c r="B178" s="127" t="s">
        <v>508</v>
      </c>
      <c r="C178" s="128">
        <v>1686</v>
      </c>
      <c r="D178" s="128">
        <v>58</v>
      </c>
      <c r="E178" s="127" t="s">
        <v>519</v>
      </c>
      <c r="F178" s="129">
        <v>1000000</v>
      </c>
    </row>
    <row r="179" spans="1:6" ht="12.75">
      <c r="A179" s="127">
        <v>20100100</v>
      </c>
      <c r="B179" s="127" t="s">
        <v>232</v>
      </c>
      <c r="C179" s="128">
        <v>73</v>
      </c>
      <c r="D179" s="128">
        <v>59</v>
      </c>
      <c r="E179" s="127" t="s">
        <v>456</v>
      </c>
      <c r="F179" s="129">
        <v>300000</v>
      </c>
    </row>
    <row r="180" spans="1:6" ht="12.75">
      <c r="A180" s="127">
        <v>19960190</v>
      </c>
      <c r="B180" s="127" t="s">
        <v>113</v>
      </c>
      <c r="C180" s="128">
        <v>374</v>
      </c>
      <c r="D180" s="128">
        <v>60</v>
      </c>
      <c r="E180" s="127" t="s">
        <v>404</v>
      </c>
      <c r="F180" s="129">
        <v>500000</v>
      </c>
    </row>
    <row r="181" spans="1:6" ht="12.75">
      <c r="A181" s="127">
        <v>19960193</v>
      </c>
      <c r="B181" s="127" t="s">
        <v>114</v>
      </c>
      <c r="C181" s="128">
        <v>374</v>
      </c>
      <c r="D181" s="128">
        <v>60</v>
      </c>
      <c r="E181" s="127" t="s">
        <v>404</v>
      </c>
      <c r="F181" s="129">
        <v>1500000</v>
      </c>
    </row>
    <row r="182" spans="1:6" ht="12.75">
      <c r="A182" s="127">
        <v>19980319</v>
      </c>
      <c r="B182" s="127" t="s">
        <v>125</v>
      </c>
      <c r="C182" s="128">
        <v>426</v>
      </c>
      <c r="D182" s="128">
        <v>60</v>
      </c>
      <c r="E182" s="127" t="s">
        <v>404</v>
      </c>
      <c r="F182" s="129">
        <v>4000000</v>
      </c>
    </row>
    <row r="183" spans="1:6" ht="12.75">
      <c r="A183" s="127">
        <v>20042993</v>
      </c>
      <c r="B183" s="127" t="s">
        <v>170</v>
      </c>
      <c r="C183" s="128">
        <v>374</v>
      </c>
      <c r="D183" s="128">
        <v>60</v>
      </c>
      <c r="E183" s="127" t="s">
        <v>404</v>
      </c>
      <c r="F183" s="129">
        <v>500000</v>
      </c>
    </row>
    <row r="184" spans="1:6" ht="12.75">
      <c r="A184" s="127">
        <v>20070143</v>
      </c>
      <c r="B184" s="127" t="s">
        <v>205</v>
      </c>
      <c r="C184" s="128">
        <v>447</v>
      </c>
      <c r="D184" s="128">
        <v>60</v>
      </c>
      <c r="E184" s="127" t="s">
        <v>404</v>
      </c>
      <c r="F184" s="129">
        <v>12000000</v>
      </c>
    </row>
    <row r="185" spans="1:6" ht="12.75">
      <c r="A185" s="127">
        <v>20100122</v>
      </c>
      <c r="B185" s="127" t="s">
        <v>234</v>
      </c>
      <c r="C185" s="128">
        <v>375</v>
      </c>
      <c r="D185" s="128">
        <v>60</v>
      </c>
      <c r="E185" s="127" t="s">
        <v>404</v>
      </c>
      <c r="F185" s="129">
        <v>625000</v>
      </c>
    </row>
    <row r="186" spans="1:6" ht="12.75">
      <c r="A186" s="127">
        <v>20162188</v>
      </c>
      <c r="B186" s="127" t="s">
        <v>261</v>
      </c>
      <c r="C186" s="128">
        <v>1099</v>
      </c>
      <c r="D186" s="128">
        <v>60</v>
      </c>
      <c r="E186" s="127" t="s">
        <v>404</v>
      </c>
      <c r="F186" s="129">
        <v>5000000</v>
      </c>
    </row>
    <row r="187" spans="1:6" ht="12.75">
      <c r="A187" s="127">
        <v>20190151</v>
      </c>
      <c r="B187" s="127" t="s">
        <v>363</v>
      </c>
      <c r="C187" s="128">
        <v>45</v>
      </c>
      <c r="D187" s="128">
        <v>60</v>
      </c>
      <c r="E187" s="127" t="s">
        <v>404</v>
      </c>
      <c r="F187" s="129">
        <v>1000000</v>
      </c>
    </row>
    <row r="188" spans="1:6" ht="12.75">
      <c r="A188" s="127">
        <v>20190153</v>
      </c>
      <c r="B188" s="127" t="s">
        <v>364</v>
      </c>
      <c r="C188" s="128">
        <v>73</v>
      </c>
      <c r="D188" s="128">
        <v>60</v>
      </c>
      <c r="E188" s="127" t="s">
        <v>404</v>
      </c>
      <c r="F188" s="129">
        <v>600000</v>
      </c>
    </row>
    <row r="189" spans="1:6" ht="12.75">
      <c r="A189" s="127">
        <v>20042993</v>
      </c>
      <c r="B189" s="127" t="s">
        <v>170</v>
      </c>
      <c r="C189" s="128">
        <v>374</v>
      </c>
      <c r="D189" s="128">
        <v>99</v>
      </c>
      <c r="E189" s="127" t="s">
        <v>518</v>
      </c>
      <c r="F189" s="129">
        <v>500000</v>
      </c>
    </row>
    <row r="190" spans="1:6" ht="12.75">
      <c r="A190" s="127">
        <v>19930254</v>
      </c>
      <c r="B190" s="127" t="s">
        <v>99</v>
      </c>
      <c r="C190" s="128">
        <v>374</v>
      </c>
      <c r="D190" s="128">
        <v>990</v>
      </c>
      <c r="E190" s="127" t="s">
        <v>400</v>
      </c>
      <c r="F190" s="129">
        <v>1000000</v>
      </c>
    </row>
    <row r="191" spans="1:6" ht="12.75">
      <c r="A191" s="127">
        <v>19930264</v>
      </c>
      <c r="B191" s="127" t="s">
        <v>102</v>
      </c>
      <c r="C191" s="128">
        <v>374</v>
      </c>
      <c r="D191" s="128">
        <v>990</v>
      </c>
      <c r="E191" s="127" t="s">
        <v>400</v>
      </c>
      <c r="F191" s="129">
        <v>27826090</v>
      </c>
    </row>
    <row r="192" spans="1:6" ht="12.75">
      <c r="A192" s="127">
        <v>19930283</v>
      </c>
      <c r="B192" s="127" t="s">
        <v>103</v>
      </c>
      <c r="C192" s="128">
        <v>380</v>
      </c>
      <c r="D192" s="128">
        <v>990</v>
      </c>
      <c r="E192" s="127" t="s">
        <v>400</v>
      </c>
      <c r="F192" s="129">
        <v>20000000</v>
      </c>
    </row>
    <row r="193" spans="1:6" ht="12.75">
      <c r="A193" s="127">
        <v>19940233</v>
      </c>
      <c r="B193" s="127" t="s">
        <v>108</v>
      </c>
      <c r="C193" s="128">
        <v>428</v>
      </c>
      <c r="D193" s="128">
        <v>990</v>
      </c>
      <c r="E193" s="127" t="s">
        <v>400</v>
      </c>
      <c r="F193" s="129">
        <v>1000000</v>
      </c>
    </row>
    <row r="194" spans="1:6" ht="12.75">
      <c r="A194" s="127">
        <v>19970070</v>
      </c>
      <c r="B194" s="127" t="s">
        <v>119</v>
      </c>
      <c r="C194" s="128">
        <v>374</v>
      </c>
      <c r="D194" s="128">
        <v>990</v>
      </c>
      <c r="E194" s="127" t="s">
        <v>400</v>
      </c>
      <c r="F194" s="129">
        <v>750000</v>
      </c>
    </row>
    <row r="195" spans="1:6" ht="12.75">
      <c r="A195" s="127">
        <v>20042988</v>
      </c>
      <c r="B195" s="127" t="s">
        <v>168</v>
      </c>
      <c r="C195" s="128">
        <v>374</v>
      </c>
      <c r="D195" s="128">
        <v>990</v>
      </c>
      <c r="E195" s="127" t="s">
        <v>400</v>
      </c>
      <c r="F195" s="129">
        <v>6000000</v>
      </c>
    </row>
    <row r="196" spans="1:6" ht="12.75">
      <c r="A196" s="127">
        <v>20050187</v>
      </c>
      <c r="B196" s="127" t="s">
        <v>179</v>
      </c>
      <c r="C196" s="128">
        <v>374</v>
      </c>
      <c r="D196" s="128">
        <v>990</v>
      </c>
      <c r="E196" s="127" t="s">
        <v>400</v>
      </c>
      <c r="F196" s="129">
        <v>9000000</v>
      </c>
    </row>
    <row r="197" spans="1:6" ht="12.75">
      <c r="A197" s="127">
        <v>20050189</v>
      </c>
      <c r="B197" s="127" t="s">
        <v>180</v>
      </c>
      <c r="C197" s="128">
        <v>374</v>
      </c>
      <c r="D197" s="128">
        <v>990</v>
      </c>
      <c r="E197" s="127" t="s">
        <v>400</v>
      </c>
      <c r="F197" s="129">
        <v>500000</v>
      </c>
    </row>
    <row r="198" spans="1:6" ht="12.75">
      <c r="A198" s="127">
        <v>20060217</v>
      </c>
      <c r="B198" s="127" t="s">
        <v>198</v>
      </c>
      <c r="C198" s="128">
        <v>374</v>
      </c>
      <c r="D198" s="128">
        <v>990</v>
      </c>
      <c r="E198" s="127" t="s">
        <v>400</v>
      </c>
      <c r="F198" s="129">
        <v>3000000</v>
      </c>
    </row>
    <row r="199" spans="1:6" ht="12.75">
      <c r="A199" s="127">
        <v>20070209</v>
      </c>
      <c r="B199" s="127" t="s">
        <v>214</v>
      </c>
      <c r="C199" s="128">
        <v>374</v>
      </c>
      <c r="D199" s="128">
        <v>990</v>
      </c>
      <c r="E199" s="127" t="s">
        <v>400</v>
      </c>
      <c r="F199" s="129">
        <v>2000000</v>
      </c>
    </row>
    <row r="200" spans="1:6" ht="12.75">
      <c r="A200" s="127">
        <v>20170022</v>
      </c>
      <c r="B200" s="127" t="s">
        <v>266</v>
      </c>
      <c r="C200" s="128">
        <v>374</v>
      </c>
      <c r="D200" s="128">
        <v>990</v>
      </c>
      <c r="E200" s="127" t="s">
        <v>400</v>
      </c>
      <c r="F200" s="129">
        <v>30000000</v>
      </c>
    </row>
    <row r="201" spans="1:6" ht="12.75">
      <c r="A201" s="127">
        <v>19930320</v>
      </c>
      <c r="B201" s="127" t="s">
        <v>463</v>
      </c>
      <c r="C201" s="128">
        <v>504</v>
      </c>
      <c r="D201" s="128">
        <v>991</v>
      </c>
      <c r="E201" s="127" t="s">
        <v>406</v>
      </c>
      <c r="F201" s="129">
        <v>5000000</v>
      </c>
    </row>
    <row r="202" spans="1:6" ht="12.75">
      <c r="A202" s="127">
        <v>19960156</v>
      </c>
      <c r="B202" s="127" t="s">
        <v>112</v>
      </c>
      <c r="C202" s="128">
        <v>486</v>
      </c>
      <c r="D202" s="128">
        <v>991</v>
      </c>
      <c r="E202" s="127" t="s">
        <v>406</v>
      </c>
      <c r="F202" s="129">
        <v>500000</v>
      </c>
    </row>
    <row r="203" spans="1:6" ht="12.75">
      <c r="A203" s="127">
        <v>19990184</v>
      </c>
      <c r="B203" s="127" t="s">
        <v>466</v>
      </c>
      <c r="C203" s="128">
        <v>504</v>
      </c>
      <c r="D203" s="128">
        <v>991</v>
      </c>
      <c r="E203" s="127" t="s">
        <v>406</v>
      </c>
      <c r="F203" s="129">
        <v>2000000</v>
      </c>
    </row>
    <row r="204" spans="1:6" ht="12.75">
      <c r="A204" s="127">
        <v>19990185</v>
      </c>
      <c r="B204" s="127" t="s">
        <v>131</v>
      </c>
      <c r="C204" s="128">
        <v>504</v>
      </c>
      <c r="D204" s="128">
        <v>991</v>
      </c>
      <c r="E204" s="127" t="s">
        <v>406</v>
      </c>
      <c r="F204" s="129">
        <v>10000000</v>
      </c>
    </row>
    <row r="205" spans="1:6" ht="12.75">
      <c r="A205" s="127">
        <v>20000037</v>
      </c>
      <c r="B205" s="127" t="s">
        <v>132</v>
      </c>
      <c r="C205" s="128">
        <v>485</v>
      </c>
      <c r="D205" s="128">
        <v>991</v>
      </c>
      <c r="E205" s="127" t="s">
        <v>406</v>
      </c>
      <c r="F205" s="129">
        <v>1000000</v>
      </c>
    </row>
    <row r="206" spans="1:6" ht="12.75">
      <c r="A206" s="127">
        <v>20000051</v>
      </c>
      <c r="B206" s="127" t="s">
        <v>133</v>
      </c>
      <c r="C206" s="128">
        <v>504</v>
      </c>
      <c r="D206" s="128">
        <v>991</v>
      </c>
      <c r="E206" s="127" t="s">
        <v>406</v>
      </c>
      <c r="F206" s="129">
        <v>4000000</v>
      </c>
    </row>
    <row r="207" spans="1:6" ht="12.75">
      <c r="A207" s="127">
        <v>20000052</v>
      </c>
      <c r="B207" s="127" t="s">
        <v>134</v>
      </c>
      <c r="C207" s="128">
        <v>507</v>
      </c>
      <c r="D207" s="128">
        <v>991</v>
      </c>
      <c r="E207" s="127" t="s">
        <v>406</v>
      </c>
      <c r="F207" s="129">
        <v>45000000</v>
      </c>
    </row>
    <row r="208" spans="1:6" ht="12.75">
      <c r="A208" s="127">
        <v>20010307</v>
      </c>
      <c r="B208" s="127" t="s">
        <v>143</v>
      </c>
      <c r="C208" s="128">
        <v>951</v>
      </c>
      <c r="D208" s="128">
        <v>991</v>
      </c>
      <c r="E208" s="127" t="s">
        <v>406</v>
      </c>
      <c r="F208" s="129">
        <v>1000000</v>
      </c>
    </row>
    <row r="209" spans="1:6" ht="12.75">
      <c r="A209" s="127">
        <v>20030295</v>
      </c>
      <c r="B209" s="127" t="s">
        <v>471</v>
      </c>
      <c r="C209" s="128">
        <v>504</v>
      </c>
      <c r="D209" s="128">
        <v>991</v>
      </c>
      <c r="E209" s="127" t="s">
        <v>406</v>
      </c>
      <c r="F209" s="129">
        <v>1000000</v>
      </c>
    </row>
    <row r="210" spans="1:6" ht="12.75">
      <c r="A210" s="127">
        <v>20030511</v>
      </c>
      <c r="B210" s="127" t="s">
        <v>473</v>
      </c>
      <c r="C210" s="128">
        <v>504</v>
      </c>
      <c r="D210" s="128">
        <v>991</v>
      </c>
      <c r="E210" s="127" t="s">
        <v>406</v>
      </c>
      <c r="F210" s="129">
        <v>7000000</v>
      </c>
    </row>
    <row r="211" spans="1:6" ht="12.75">
      <c r="A211" s="127">
        <v>20030630</v>
      </c>
      <c r="B211" s="127" t="s">
        <v>161</v>
      </c>
      <c r="C211" s="128">
        <v>474</v>
      </c>
      <c r="D211" s="128">
        <v>991</v>
      </c>
      <c r="E211" s="127" t="s">
        <v>406</v>
      </c>
      <c r="F211" s="129">
        <v>90000000</v>
      </c>
    </row>
    <row r="212" spans="1:6" ht="12.75">
      <c r="A212" s="127">
        <v>20042883</v>
      </c>
      <c r="B212" s="127" t="s">
        <v>165</v>
      </c>
      <c r="C212" s="128">
        <v>479</v>
      </c>
      <c r="D212" s="128">
        <v>991</v>
      </c>
      <c r="E212" s="127" t="s">
        <v>406</v>
      </c>
      <c r="F212" s="129">
        <v>3000000</v>
      </c>
    </row>
    <row r="213" spans="1:6" ht="12.75">
      <c r="A213" s="127">
        <v>20042889</v>
      </c>
      <c r="B213" s="127" t="s">
        <v>166</v>
      </c>
      <c r="C213" s="128">
        <v>506</v>
      </c>
      <c r="D213" s="128">
        <v>991</v>
      </c>
      <c r="E213" s="127" t="s">
        <v>406</v>
      </c>
      <c r="F213" s="129">
        <v>1000000</v>
      </c>
    </row>
    <row r="214" spans="1:6" ht="12.75">
      <c r="A214" s="127">
        <v>20050106</v>
      </c>
      <c r="B214" s="127" t="s">
        <v>177</v>
      </c>
      <c r="C214" s="128">
        <v>501</v>
      </c>
      <c r="D214" s="128">
        <v>991</v>
      </c>
      <c r="E214" s="127" t="s">
        <v>406</v>
      </c>
      <c r="F214" s="129">
        <v>1000000</v>
      </c>
    </row>
    <row r="215" spans="1:6" ht="12.75">
      <c r="A215" s="127">
        <v>20060080</v>
      </c>
      <c r="B215" s="127" t="s">
        <v>189</v>
      </c>
      <c r="C215" s="128">
        <v>483</v>
      </c>
      <c r="D215" s="128">
        <v>991</v>
      </c>
      <c r="E215" s="127" t="s">
        <v>406</v>
      </c>
      <c r="F215" s="129">
        <v>5000000</v>
      </c>
    </row>
    <row r="216" spans="1:6" ht="12.75">
      <c r="A216" s="127">
        <v>20060082</v>
      </c>
      <c r="B216" s="127" t="s">
        <v>475</v>
      </c>
      <c r="C216" s="128">
        <v>948</v>
      </c>
      <c r="D216" s="128">
        <v>991</v>
      </c>
      <c r="E216" s="127" t="s">
        <v>406</v>
      </c>
      <c r="F216" s="129">
        <v>250000</v>
      </c>
    </row>
    <row r="217" spans="1:6" ht="12.75">
      <c r="A217" s="127">
        <v>20070152</v>
      </c>
      <c r="B217" s="127" t="s">
        <v>478</v>
      </c>
      <c r="C217" s="128">
        <v>491</v>
      </c>
      <c r="D217" s="128">
        <v>991</v>
      </c>
      <c r="E217" s="127" t="s">
        <v>406</v>
      </c>
      <c r="F217" s="129">
        <v>2000000</v>
      </c>
    </row>
    <row r="218" spans="1:6" ht="12.75">
      <c r="A218" s="127">
        <v>20070157</v>
      </c>
      <c r="B218" s="127" t="s">
        <v>210</v>
      </c>
      <c r="C218" s="128">
        <v>621</v>
      </c>
      <c r="D218" s="128">
        <v>991</v>
      </c>
      <c r="E218" s="127" t="s">
        <v>406</v>
      </c>
      <c r="F218" s="129">
        <v>2000000</v>
      </c>
    </row>
    <row r="219" spans="1:6" ht="12.75">
      <c r="A219" s="127">
        <v>20080048</v>
      </c>
      <c r="B219" s="127" t="s">
        <v>217</v>
      </c>
      <c r="C219" s="128">
        <v>1577</v>
      </c>
      <c r="D219" s="128">
        <v>991</v>
      </c>
      <c r="E219" s="127" t="s">
        <v>406</v>
      </c>
      <c r="F219" s="129">
        <v>1000000</v>
      </c>
    </row>
    <row r="220" spans="1:6" ht="12.75">
      <c r="A220" s="127">
        <v>20080087</v>
      </c>
      <c r="B220" s="127" t="s">
        <v>480</v>
      </c>
      <c r="C220" s="128">
        <v>477</v>
      </c>
      <c r="D220" s="128">
        <v>991</v>
      </c>
      <c r="E220" s="127" t="s">
        <v>406</v>
      </c>
      <c r="F220" s="129">
        <v>2000000</v>
      </c>
    </row>
    <row r="221" spans="1:6" ht="12.75">
      <c r="A221" s="127">
        <v>20080088</v>
      </c>
      <c r="B221" s="127" t="s">
        <v>223</v>
      </c>
      <c r="C221" s="128">
        <v>477</v>
      </c>
      <c r="D221" s="128">
        <v>991</v>
      </c>
      <c r="E221" s="127" t="s">
        <v>406</v>
      </c>
      <c r="F221" s="129">
        <v>2000000</v>
      </c>
    </row>
    <row r="222" spans="1:6" ht="12.75">
      <c r="A222" s="127">
        <v>20080093</v>
      </c>
      <c r="B222" s="127" t="s">
        <v>224</v>
      </c>
      <c r="C222" s="128">
        <v>474</v>
      </c>
      <c r="D222" s="128">
        <v>991</v>
      </c>
      <c r="E222" s="127" t="s">
        <v>406</v>
      </c>
      <c r="F222" s="129">
        <v>6000000</v>
      </c>
    </row>
    <row r="223" spans="1:6" ht="12.75">
      <c r="A223" s="127">
        <v>20080094</v>
      </c>
      <c r="B223" s="127" t="s">
        <v>481</v>
      </c>
      <c r="C223" s="128">
        <v>477</v>
      </c>
      <c r="D223" s="128">
        <v>991</v>
      </c>
      <c r="E223" s="127" t="s">
        <v>406</v>
      </c>
      <c r="F223" s="129">
        <v>2000000</v>
      </c>
    </row>
    <row r="224" spans="1:6" ht="12.75">
      <c r="A224" s="127">
        <v>20162356</v>
      </c>
      <c r="B224" s="127" t="s">
        <v>265</v>
      </c>
      <c r="C224" s="128">
        <v>506</v>
      </c>
      <c r="D224" s="128">
        <v>991</v>
      </c>
      <c r="E224" s="127" t="s">
        <v>406</v>
      </c>
      <c r="F224" s="129">
        <v>4500000</v>
      </c>
    </row>
    <row r="225" spans="1:6" ht="12.75">
      <c r="A225" s="127">
        <v>20182414</v>
      </c>
      <c r="B225" s="127" t="s">
        <v>315</v>
      </c>
      <c r="C225" s="128">
        <v>946</v>
      </c>
      <c r="D225" s="128">
        <v>991</v>
      </c>
      <c r="E225" s="127" t="s">
        <v>406</v>
      </c>
      <c r="F225" s="129">
        <v>3000000</v>
      </c>
    </row>
    <row r="226" spans="1:6" ht="12.75">
      <c r="A226" s="127">
        <v>20182415</v>
      </c>
      <c r="B226" s="127" t="s">
        <v>316</v>
      </c>
      <c r="C226" s="128">
        <v>485</v>
      </c>
      <c r="D226" s="128">
        <v>991</v>
      </c>
      <c r="E226" s="127" t="s">
        <v>406</v>
      </c>
      <c r="F226" s="129">
        <v>36000000</v>
      </c>
    </row>
    <row r="227" spans="1:6" ht="12.75">
      <c r="A227" s="127">
        <v>20190159</v>
      </c>
      <c r="B227" s="127" t="s">
        <v>369</v>
      </c>
      <c r="C227" s="128">
        <v>487</v>
      </c>
      <c r="D227" s="128">
        <v>991</v>
      </c>
      <c r="E227" s="127" t="s">
        <v>406</v>
      </c>
      <c r="F227" s="129">
        <v>13000000</v>
      </c>
    </row>
    <row r="228" spans="1:6" ht="12.75">
      <c r="A228" s="127">
        <v>19930112</v>
      </c>
      <c r="B228" s="127" t="s">
        <v>462</v>
      </c>
      <c r="C228" s="128">
        <v>447</v>
      </c>
      <c r="D228" s="128">
        <v>992</v>
      </c>
      <c r="E228" s="127" t="s">
        <v>402</v>
      </c>
      <c r="F228" s="129">
        <v>15000000</v>
      </c>
    </row>
    <row r="229" spans="1:6" ht="12.75">
      <c r="A229" s="127">
        <v>19940098</v>
      </c>
      <c r="B229" s="127" t="s">
        <v>104</v>
      </c>
      <c r="C229" s="128">
        <v>447</v>
      </c>
      <c r="D229" s="128">
        <v>992</v>
      </c>
      <c r="E229" s="127" t="s">
        <v>402</v>
      </c>
      <c r="F229" s="129">
        <v>15000000</v>
      </c>
    </row>
    <row r="230" spans="1:6" ht="12.75">
      <c r="A230" s="127">
        <v>19980348</v>
      </c>
      <c r="B230" s="127" t="s">
        <v>465</v>
      </c>
      <c r="C230" s="128">
        <v>447</v>
      </c>
      <c r="D230" s="128">
        <v>992</v>
      </c>
      <c r="E230" s="127" t="s">
        <v>402</v>
      </c>
      <c r="F230" s="129">
        <v>5000000</v>
      </c>
    </row>
    <row r="231" spans="1:6" ht="12.75">
      <c r="A231" s="127">
        <v>19990130</v>
      </c>
      <c r="B231" s="127" t="s">
        <v>129</v>
      </c>
      <c r="C231" s="128">
        <v>449</v>
      </c>
      <c r="D231" s="128">
        <v>992</v>
      </c>
      <c r="E231" s="127" t="s">
        <v>402</v>
      </c>
      <c r="F231" s="129">
        <v>2000000</v>
      </c>
    </row>
    <row r="232" spans="1:6" ht="12.75">
      <c r="A232" s="127">
        <v>20030030</v>
      </c>
      <c r="B232" s="127" t="s">
        <v>470</v>
      </c>
      <c r="C232" s="128">
        <v>447</v>
      </c>
      <c r="D232" s="128">
        <v>992</v>
      </c>
      <c r="E232" s="127" t="s">
        <v>402</v>
      </c>
      <c r="F232" s="129">
        <v>500000</v>
      </c>
    </row>
    <row r="233" spans="1:6" ht="12.75">
      <c r="A233" s="127">
        <v>20030167</v>
      </c>
      <c r="B233" s="127" t="s">
        <v>150</v>
      </c>
      <c r="C233" s="128">
        <v>1494</v>
      </c>
      <c r="D233" s="128">
        <v>992</v>
      </c>
      <c r="E233" s="127" t="s">
        <v>402</v>
      </c>
      <c r="F233" s="129">
        <v>1000000</v>
      </c>
    </row>
    <row r="234" spans="1:6" ht="12.75">
      <c r="A234" s="127">
        <v>20030182</v>
      </c>
      <c r="B234" s="127" t="s">
        <v>152</v>
      </c>
      <c r="C234" s="128">
        <v>741</v>
      </c>
      <c r="D234" s="128">
        <v>992</v>
      </c>
      <c r="E234" s="127" t="s">
        <v>402</v>
      </c>
      <c r="F234" s="129">
        <v>500000</v>
      </c>
    </row>
    <row r="235" spans="1:6" ht="12.75">
      <c r="A235" s="127">
        <v>20030405</v>
      </c>
      <c r="B235" s="127" t="s">
        <v>472</v>
      </c>
      <c r="C235" s="128">
        <v>447</v>
      </c>
      <c r="D235" s="128">
        <v>992</v>
      </c>
      <c r="E235" s="127" t="s">
        <v>402</v>
      </c>
      <c r="F235" s="129">
        <v>500000</v>
      </c>
    </row>
    <row r="236" spans="1:6" ht="12.75">
      <c r="A236" s="127">
        <v>20030407</v>
      </c>
      <c r="B236" s="127" t="s">
        <v>155</v>
      </c>
      <c r="C236" s="128">
        <v>447</v>
      </c>
      <c r="D236" s="128">
        <v>992</v>
      </c>
      <c r="E236" s="127" t="s">
        <v>402</v>
      </c>
      <c r="F236" s="129">
        <v>500000</v>
      </c>
    </row>
    <row r="237" spans="1:6" ht="12.75">
      <c r="A237" s="127">
        <v>20030672</v>
      </c>
      <c r="B237" s="127" t="s">
        <v>163</v>
      </c>
      <c r="C237" s="128">
        <v>447</v>
      </c>
      <c r="D237" s="128">
        <v>992</v>
      </c>
      <c r="E237" s="127" t="s">
        <v>402</v>
      </c>
      <c r="F237" s="129">
        <v>3000000</v>
      </c>
    </row>
    <row r="238" spans="1:6" ht="12.75">
      <c r="A238" s="127">
        <v>20050064</v>
      </c>
      <c r="B238" s="127" t="s">
        <v>174</v>
      </c>
      <c r="C238" s="128">
        <v>447</v>
      </c>
      <c r="D238" s="128">
        <v>992</v>
      </c>
      <c r="E238" s="127" t="s">
        <v>402</v>
      </c>
      <c r="F238" s="129">
        <v>500000</v>
      </c>
    </row>
    <row r="239" spans="1:6" ht="12.75">
      <c r="A239" s="127">
        <v>20050105</v>
      </c>
      <c r="B239" s="127" t="s">
        <v>176</v>
      </c>
      <c r="C239" s="128">
        <v>447</v>
      </c>
      <c r="D239" s="128">
        <v>992</v>
      </c>
      <c r="E239" s="127" t="s">
        <v>402</v>
      </c>
      <c r="F239" s="129">
        <v>1000000</v>
      </c>
    </row>
    <row r="240" spans="1:6" ht="12.75">
      <c r="A240" s="127">
        <v>20050248</v>
      </c>
      <c r="B240" s="127" t="s">
        <v>183</v>
      </c>
      <c r="C240" s="128">
        <v>453</v>
      </c>
      <c r="D240" s="128">
        <v>992</v>
      </c>
      <c r="E240" s="127" t="s">
        <v>402</v>
      </c>
      <c r="F240" s="129">
        <v>10000000</v>
      </c>
    </row>
    <row r="241" spans="1:6" ht="12.75">
      <c r="A241" s="127">
        <v>20060075</v>
      </c>
      <c r="B241" s="127" t="s">
        <v>188</v>
      </c>
      <c r="C241" s="128">
        <v>458</v>
      </c>
      <c r="D241" s="128">
        <v>992</v>
      </c>
      <c r="E241" s="127" t="s">
        <v>402</v>
      </c>
      <c r="F241" s="129">
        <v>36000000</v>
      </c>
    </row>
    <row r="242" spans="1:6" ht="12.75">
      <c r="A242" s="127">
        <v>20060178</v>
      </c>
      <c r="B242" s="127" t="s">
        <v>197</v>
      </c>
      <c r="C242" s="128">
        <v>447</v>
      </c>
      <c r="D242" s="128">
        <v>992</v>
      </c>
      <c r="E242" s="127" t="s">
        <v>402</v>
      </c>
      <c r="F242" s="129">
        <v>10000000</v>
      </c>
    </row>
    <row r="243" spans="1:6" ht="12.75">
      <c r="A243" s="127">
        <v>20070153</v>
      </c>
      <c r="B243" s="127" t="s">
        <v>208</v>
      </c>
      <c r="C243" s="128">
        <v>460</v>
      </c>
      <c r="D243" s="128">
        <v>992</v>
      </c>
      <c r="E243" s="127" t="s">
        <v>402</v>
      </c>
      <c r="F243" s="129">
        <v>500000</v>
      </c>
    </row>
    <row r="244" spans="1:6" ht="12.75">
      <c r="A244" s="127">
        <v>20070156</v>
      </c>
      <c r="B244" s="127" t="s">
        <v>209</v>
      </c>
      <c r="C244" s="128">
        <v>457</v>
      </c>
      <c r="D244" s="128">
        <v>992</v>
      </c>
      <c r="E244" s="127" t="s">
        <v>402</v>
      </c>
      <c r="F244" s="129">
        <v>30000000</v>
      </c>
    </row>
    <row r="245" spans="1:6" ht="12.75">
      <c r="A245" s="127">
        <v>20080136</v>
      </c>
      <c r="B245" s="127" t="s">
        <v>225</v>
      </c>
      <c r="C245" s="128">
        <v>448</v>
      </c>
      <c r="D245" s="128">
        <v>992</v>
      </c>
      <c r="E245" s="127" t="s">
        <v>402</v>
      </c>
      <c r="F245" s="129">
        <v>500000</v>
      </c>
    </row>
    <row r="246" spans="1:6" ht="12.75">
      <c r="A246" s="127">
        <v>20150039</v>
      </c>
      <c r="B246" s="127" t="s">
        <v>259</v>
      </c>
      <c r="C246" s="128">
        <v>466</v>
      </c>
      <c r="D246" s="128">
        <v>992</v>
      </c>
      <c r="E246" s="127" t="s">
        <v>402</v>
      </c>
      <c r="F246" s="129">
        <v>2000000</v>
      </c>
    </row>
    <row r="247" spans="1:6" ht="12.75">
      <c r="A247" s="127">
        <v>20182410</v>
      </c>
      <c r="B247" s="127" t="s">
        <v>313</v>
      </c>
      <c r="C247" s="128">
        <v>459</v>
      </c>
      <c r="D247" s="128">
        <v>992</v>
      </c>
      <c r="E247" s="127" t="s">
        <v>402</v>
      </c>
      <c r="F247" s="129">
        <v>500000</v>
      </c>
    </row>
    <row r="248" spans="1:6" ht="12.75">
      <c r="A248" s="127">
        <v>20182411</v>
      </c>
      <c r="B248" s="127" t="s">
        <v>314</v>
      </c>
      <c r="C248" s="128">
        <v>447</v>
      </c>
      <c r="D248" s="128">
        <v>992</v>
      </c>
      <c r="E248" s="127" t="s">
        <v>402</v>
      </c>
      <c r="F248" s="129">
        <v>15000000</v>
      </c>
    </row>
    <row r="249" spans="1:6" ht="12.75">
      <c r="A249" s="127">
        <v>20182418</v>
      </c>
      <c r="B249" s="127" t="s">
        <v>317</v>
      </c>
      <c r="C249" s="128">
        <v>447</v>
      </c>
      <c r="D249" s="128">
        <v>992</v>
      </c>
      <c r="E249" s="127" t="s">
        <v>402</v>
      </c>
      <c r="F249" s="129">
        <v>3000000</v>
      </c>
    </row>
    <row r="250" spans="1:6" ht="12.75">
      <c r="A250" s="127">
        <v>20182431</v>
      </c>
      <c r="B250" s="127" t="s">
        <v>319</v>
      </c>
      <c r="C250" s="128">
        <v>457</v>
      </c>
      <c r="D250" s="128">
        <v>992</v>
      </c>
      <c r="E250" s="127" t="s">
        <v>402</v>
      </c>
      <c r="F250" s="129">
        <v>10000000</v>
      </c>
    </row>
    <row r="251" spans="1:6" ht="12.75">
      <c r="A251" s="127">
        <v>19940149</v>
      </c>
      <c r="B251" s="127" t="s">
        <v>106</v>
      </c>
      <c r="C251" s="128">
        <v>369</v>
      </c>
      <c r="D251" s="128">
        <v>993</v>
      </c>
      <c r="E251" s="127" t="s">
        <v>399</v>
      </c>
      <c r="F251" s="129">
        <v>3000000</v>
      </c>
    </row>
    <row r="252" spans="1:6" ht="12.75">
      <c r="A252" s="127">
        <v>19940195</v>
      </c>
      <c r="B252" s="127" t="s">
        <v>107</v>
      </c>
      <c r="C252" s="128">
        <v>426</v>
      </c>
      <c r="D252" s="128">
        <v>993</v>
      </c>
      <c r="E252" s="127" t="s">
        <v>399</v>
      </c>
      <c r="F252" s="129">
        <v>350000</v>
      </c>
    </row>
    <row r="253" spans="1:6" ht="12.75">
      <c r="A253" s="127">
        <v>19940376</v>
      </c>
      <c r="B253" s="127" t="s">
        <v>110</v>
      </c>
      <c r="C253" s="128">
        <v>426</v>
      </c>
      <c r="D253" s="128">
        <v>993</v>
      </c>
      <c r="E253" s="127" t="s">
        <v>399</v>
      </c>
      <c r="F253" s="129">
        <v>2000000</v>
      </c>
    </row>
    <row r="254" spans="1:6" ht="12.75">
      <c r="A254" s="127">
        <v>20000141</v>
      </c>
      <c r="B254" s="127" t="s">
        <v>135</v>
      </c>
      <c r="C254" s="128">
        <v>85</v>
      </c>
      <c r="D254" s="128">
        <v>993</v>
      </c>
      <c r="E254" s="127" t="s">
        <v>399</v>
      </c>
      <c r="F254" s="129">
        <v>1000000</v>
      </c>
    </row>
    <row r="255" spans="1:6" ht="12.75">
      <c r="A255" s="127">
        <v>20030221</v>
      </c>
      <c r="B255" s="127" t="s">
        <v>153</v>
      </c>
      <c r="C255" s="128">
        <v>638</v>
      </c>
      <c r="D255" s="128">
        <v>993</v>
      </c>
      <c r="E255" s="127" t="s">
        <v>399</v>
      </c>
      <c r="F255" s="129">
        <v>2000000</v>
      </c>
    </row>
    <row r="256" spans="1:6" ht="12.75">
      <c r="A256" s="127">
        <v>20070132</v>
      </c>
      <c r="B256" s="127" t="s">
        <v>203</v>
      </c>
      <c r="C256" s="128">
        <v>427</v>
      </c>
      <c r="D256" s="128">
        <v>993</v>
      </c>
      <c r="E256" s="127" t="s">
        <v>399</v>
      </c>
      <c r="F256" s="129">
        <v>2000000</v>
      </c>
    </row>
    <row r="257" spans="1:6" ht="12.75">
      <c r="A257" s="127">
        <v>20070201</v>
      </c>
      <c r="B257" s="127" t="s">
        <v>213</v>
      </c>
      <c r="C257" s="128">
        <v>698</v>
      </c>
      <c r="D257" s="128">
        <v>993</v>
      </c>
      <c r="E257" s="127" t="s">
        <v>399</v>
      </c>
      <c r="F257" s="129">
        <v>2000000</v>
      </c>
    </row>
    <row r="258" spans="1:6" ht="12.75">
      <c r="A258" s="127">
        <v>20090062</v>
      </c>
      <c r="B258" s="127" t="s">
        <v>229</v>
      </c>
      <c r="C258" s="128">
        <v>170</v>
      </c>
      <c r="D258" s="128">
        <v>993</v>
      </c>
      <c r="E258" s="127" t="s">
        <v>399</v>
      </c>
      <c r="F258" s="129">
        <v>2000000</v>
      </c>
    </row>
    <row r="259" spans="1:6" ht="12.75">
      <c r="A259" s="127">
        <v>20100059</v>
      </c>
      <c r="B259" s="127" t="s">
        <v>484</v>
      </c>
      <c r="C259" s="128">
        <v>103</v>
      </c>
      <c r="D259" s="128">
        <v>993</v>
      </c>
      <c r="E259" s="127" t="s">
        <v>399</v>
      </c>
      <c r="F259" s="129">
        <v>1000000</v>
      </c>
    </row>
    <row r="260" spans="1:6" ht="12.75">
      <c r="A260" s="127">
        <v>20120076</v>
      </c>
      <c r="B260" s="127" t="s">
        <v>247</v>
      </c>
      <c r="C260" s="128">
        <v>423</v>
      </c>
      <c r="D260" s="128">
        <v>993</v>
      </c>
      <c r="E260" s="127" t="s">
        <v>399</v>
      </c>
      <c r="F260" s="129">
        <v>400000</v>
      </c>
    </row>
    <row r="261" spans="1:6" ht="12.75">
      <c r="A261" s="127">
        <v>20120079</v>
      </c>
      <c r="B261" s="127" t="s">
        <v>249</v>
      </c>
      <c r="C261" s="128">
        <v>22</v>
      </c>
      <c r="D261" s="128">
        <v>993</v>
      </c>
      <c r="E261" s="127" t="s">
        <v>399</v>
      </c>
      <c r="F261" s="129">
        <v>400000</v>
      </c>
    </row>
    <row r="262" spans="1:6" ht="12.75">
      <c r="A262" s="127">
        <v>20120080</v>
      </c>
      <c r="B262" s="127" t="s">
        <v>250</v>
      </c>
      <c r="C262" s="128">
        <v>1498</v>
      </c>
      <c r="D262" s="128">
        <v>993</v>
      </c>
      <c r="E262" s="127" t="s">
        <v>399</v>
      </c>
      <c r="F262" s="129">
        <v>350000</v>
      </c>
    </row>
    <row r="263" spans="1:6" ht="12.75">
      <c r="A263" s="127">
        <v>20150047</v>
      </c>
      <c r="B263" s="127" t="s">
        <v>260</v>
      </c>
      <c r="C263" s="128">
        <v>103</v>
      </c>
      <c r="D263" s="128">
        <v>993</v>
      </c>
      <c r="E263" s="127" t="s">
        <v>399</v>
      </c>
      <c r="F263" s="129">
        <v>500000</v>
      </c>
    </row>
    <row r="264" spans="1:6" ht="12.75">
      <c r="A264" s="127">
        <v>20170131</v>
      </c>
      <c r="B264" s="127" t="s">
        <v>292</v>
      </c>
      <c r="C264" s="128">
        <v>1624</v>
      </c>
      <c r="D264" s="128">
        <v>993</v>
      </c>
      <c r="E264" s="127" t="s">
        <v>399</v>
      </c>
      <c r="F264" s="129">
        <v>300000</v>
      </c>
    </row>
    <row r="265" spans="1:6" ht="12.75">
      <c r="A265" s="127">
        <v>20170154</v>
      </c>
      <c r="B265" s="127" t="s">
        <v>305</v>
      </c>
      <c r="C265" s="128">
        <v>99</v>
      </c>
      <c r="D265" s="128">
        <v>993</v>
      </c>
      <c r="E265" s="127" t="s">
        <v>399</v>
      </c>
      <c r="F265" s="129">
        <v>2000000</v>
      </c>
    </row>
    <row r="266" spans="1:6" ht="12.75">
      <c r="A266" s="127">
        <v>20182438</v>
      </c>
      <c r="B266" s="127" t="s">
        <v>320</v>
      </c>
      <c r="C266" s="128">
        <v>1572</v>
      </c>
      <c r="D266" s="128">
        <v>993</v>
      </c>
      <c r="E266" s="127" t="s">
        <v>399</v>
      </c>
      <c r="F266" s="129">
        <v>300000</v>
      </c>
    </row>
    <row r="267" spans="1:6" ht="12.75">
      <c r="A267" s="127">
        <v>20182514</v>
      </c>
      <c r="B267" s="127" t="s">
        <v>496</v>
      </c>
      <c r="C267" s="128">
        <v>1679</v>
      </c>
      <c r="D267" s="128">
        <v>993</v>
      </c>
      <c r="E267" s="127" t="s">
        <v>399</v>
      </c>
      <c r="F267" s="129">
        <v>3000000</v>
      </c>
    </row>
    <row r="268" spans="1:6" ht="12.75">
      <c r="A268" s="127">
        <v>20182517</v>
      </c>
      <c r="B268" s="127" t="s">
        <v>498</v>
      </c>
      <c r="C268" s="128">
        <v>170</v>
      </c>
      <c r="D268" s="128">
        <v>993</v>
      </c>
      <c r="E268" s="127" t="s">
        <v>399</v>
      </c>
      <c r="F268" s="129">
        <v>1500000</v>
      </c>
    </row>
    <row r="269" spans="1:6" ht="12.75">
      <c r="A269" s="127">
        <v>20182531</v>
      </c>
      <c r="B269" s="127" t="s">
        <v>504</v>
      </c>
      <c r="C269" s="128">
        <v>103</v>
      </c>
      <c r="D269" s="128">
        <v>993</v>
      </c>
      <c r="E269" s="127" t="s">
        <v>399</v>
      </c>
      <c r="F269" s="129">
        <v>1500000</v>
      </c>
    </row>
    <row r="270" spans="1:6" ht="12.75">
      <c r="A270" s="127">
        <v>20182532</v>
      </c>
      <c r="B270" s="127" t="s">
        <v>505</v>
      </c>
      <c r="C270" s="128">
        <v>173</v>
      </c>
      <c r="D270" s="128">
        <v>993</v>
      </c>
      <c r="E270" s="127" t="s">
        <v>399</v>
      </c>
      <c r="F270" s="129">
        <v>500000</v>
      </c>
    </row>
    <row r="271" spans="1:6" ht="12.75">
      <c r="A271" s="127">
        <v>20182533</v>
      </c>
      <c r="B271" s="127" t="s">
        <v>506</v>
      </c>
      <c r="C271" s="128">
        <v>173</v>
      </c>
      <c r="D271" s="128">
        <v>993</v>
      </c>
      <c r="E271" s="127" t="s">
        <v>399</v>
      </c>
      <c r="F271" s="129">
        <v>700000</v>
      </c>
    </row>
    <row r="272" spans="1:6" ht="12.75">
      <c r="A272" s="127">
        <v>20182535</v>
      </c>
      <c r="B272" s="127" t="s">
        <v>507</v>
      </c>
      <c r="C272" s="128">
        <v>1679</v>
      </c>
      <c r="D272" s="128">
        <v>993</v>
      </c>
      <c r="E272" s="127" t="s">
        <v>399</v>
      </c>
      <c r="F272" s="129">
        <v>1000000</v>
      </c>
    </row>
    <row r="273" spans="1:6" ht="12.75">
      <c r="A273" s="127">
        <v>20182550</v>
      </c>
      <c r="B273" s="127" t="s">
        <v>327</v>
      </c>
      <c r="C273" s="128">
        <v>369</v>
      </c>
      <c r="D273" s="128">
        <v>993</v>
      </c>
      <c r="E273" s="127" t="s">
        <v>399</v>
      </c>
      <c r="F273" s="129">
        <v>10942700</v>
      </c>
    </row>
    <row r="274" spans="1:6" ht="12.75">
      <c r="A274" s="127">
        <v>20190106</v>
      </c>
      <c r="B274" s="127" t="s">
        <v>353</v>
      </c>
      <c r="C274" s="128">
        <v>427</v>
      </c>
      <c r="D274" s="128">
        <v>993</v>
      </c>
      <c r="E274" s="127" t="s">
        <v>399</v>
      </c>
      <c r="F274" s="129">
        <v>500000</v>
      </c>
    </row>
    <row r="275" spans="1:6" ht="12.75">
      <c r="A275" s="127">
        <v>20190121</v>
      </c>
      <c r="B275" s="127" t="s">
        <v>510</v>
      </c>
      <c r="C275" s="128">
        <v>1567</v>
      </c>
      <c r="D275" s="128">
        <v>993</v>
      </c>
      <c r="E275" s="127" t="s">
        <v>399</v>
      </c>
      <c r="F275" s="129">
        <v>100000</v>
      </c>
    </row>
    <row r="276" spans="1:6" ht="12.75">
      <c r="A276" s="127">
        <v>20190122</v>
      </c>
      <c r="B276" s="127" t="s">
        <v>511</v>
      </c>
      <c r="C276" s="128">
        <v>88</v>
      </c>
      <c r="D276" s="128">
        <v>993</v>
      </c>
      <c r="E276" s="127" t="s">
        <v>399</v>
      </c>
      <c r="F276" s="129">
        <v>180000</v>
      </c>
    </row>
    <row r="277" spans="1:6" ht="12.75">
      <c r="A277" s="127">
        <v>20190123</v>
      </c>
      <c r="B277" s="127" t="s">
        <v>512</v>
      </c>
      <c r="C277" s="128">
        <v>99</v>
      </c>
      <c r="D277" s="128">
        <v>993</v>
      </c>
      <c r="E277" s="127" t="s">
        <v>399</v>
      </c>
      <c r="F277" s="129">
        <v>180000</v>
      </c>
    </row>
    <row r="278" spans="1:6" ht="12.75">
      <c r="A278" s="127">
        <v>20190124</v>
      </c>
      <c r="B278" s="127" t="s">
        <v>513</v>
      </c>
      <c r="C278" s="128">
        <v>173</v>
      </c>
      <c r="D278" s="128">
        <v>993</v>
      </c>
      <c r="E278" s="127" t="s">
        <v>399</v>
      </c>
      <c r="F278" s="129">
        <v>180000</v>
      </c>
    </row>
    <row r="279" spans="1:6" ht="12.75">
      <c r="A279" s="127">
        <v>20190125</v>
      </c>
      <c r="B279" s="127" t="s">
        <v>354</v>
      </c>
      <c r="C279" s="128">
        <v>170</v>
      </c>
      <c r="D279" s="128">
        <v>993</v>
      </c>
      <c r="E279" s="127" t="s">
        <v>399</v>
      </c>
      <c r="F279" s="129">
        <v>180000</v>
      </c>
    </row>
    <row r="280" spans="1:6" ht="12.75">
      <c r="A280" s="127">
        <v>20190126</v>
      </c>
      <c r="B280" s="127" t="s">
        <v>514</v>
      </c>
      <c r="C280" s="128">
        <v>1679</v>
      </c>
      <c r="D280" s="128">
        <v>993</v>
      </c>
      <c r="E280" s="127" t="s">
        <v>399</v>
      </c>
      <c r="F280" s="129">
        <v>180000</v>
      </c>
    </row>
    <row r="281" spans="1:6" ht="12.75">
      <c r="A281" s="127">
        <v>20190144</v>
      </c>
      <c r="B281" s="127" t="s">
        <v>515</v>
      </c>
      <c r="C281" s="128">
        <v>88</v>
      </c>
      <c r="D281" s="128">
        <v>993</v>
      </c>
      <c r="E281" s="127" t="s">
        <v>399</v>
      </c>
      <c r="F281" s="129">
        <v>700000</v>
      </c>
    </row>
    <row r="282" spans="1:6" ht="12.75">
      <c r="A282" s="127">
        <v>19930187</v>
      </c>
      <c r="B282" s="127" t="s">
        <v>95</v>
      </c>
      <c r="C282" s="128">
        <v>615</v>
      </c>
      <c r="D282" s="128">
        <v>994</v>
      </c>
      <c r="E282" s="127" t="s">
        <v>398</v>
      </c>
      <c r="F282" s="129">
        <v>3000000</v>
      </c>
    </row>
    <row r="283" spans="1:6" ht="12.75">
      <c r="A283" s="127">
        <v>20130051</v>
      </c>
      <c r="B283" s="127" t="s">
        <v>251</v>
      </c>
      <c r="C283" s="128">
        <v>1099</v>
      </c>
      <c r="D283" s="128">
        <v>994</v>
      </c>
      <c r="E283" s="127" t="s">
        <v>398</v>
      </c>
      <c r="F283" s="129">
        <v>500000</v>
      </c>
    </row>
    <row r="284" spans="1:6" ht="12.75">
      <c r="A284" s="127">
        <v>20170045</v>
      </c>
      <c r="B284" s="127" t="s">
        <v>268</v>
      </c>
      <c r="C284" s="128">
        <v>374</v>
      </c>
      <c r="D284" s="128">
        <v>994</v>
      </c>
      <c r="E284" s="127" t="s">
        <v>398</v>
      </c>
      <c r="F284" s="129">
        <v>1000000</v>
      </c>
    </row>
    <row r="285" spans="1:6" ht="12.75">
      <c r="A285" s="127">
        <v>20170145</v>
      </c>
      <c r="B285" s="127" t="s">
        <v>299</v>
      </c>
      <c r="C285" s="128">
        <v>1572</v>
      </c>
      <c r="D285" s="128">
        <v>994</v>
      </c>
      <c r="E285" s="127" t="s">
        <v>398</v>
      </c>
      <c r="F285" s="129">
        <v>6500000</v>
      </c>
    </row>
    <row r="286" spans="1:6" ht="12.75">
      <c r="A286" s="127">
        <v>20182560</v>
      </c>
      <c r="B286" s="127" t="s">
        <v>330</v>
      </c>
      <c r="C286" s="128">
        <v>1686</v>
      </c>
      <c r="D286" s="128">
        <v>994</v>
      </c>
      <c r="E286" s="127" t="s">
        <v>398</v>
      </c>
      <c r="F286" s="129">
        <v>2000000</v>
      </c>
    </row>
    <row r="287" spans="1:6" ht="12.75">
      <c r="A287" s="127">
        <v>20190069</v>
      </c>
      <c r="B287" s="127" t="s">
        <v>346</v>
      </c>
      <c r="C287" s="128">
        <v>1703</v>
      </c>
      <c r="D287" s="128">
        <v>994</v>
      </c>
      <c r="E287" s="127" t="s">
        <v>398</v>
      </c>
      <c r="F287" s="129">
        <v>3020870</v>
      </c>
    </row>
    <row r="288" spans="1:6" ht="12.75">
      <c r="A288" s="127">
        <v>20190149</v>
      </c>
      <c r="B288" s="127" t="s">
        <v>361</v>
      </c>
      <c r="C288" s="128">
        <v>341</v>
      </c>
      <c r="D288" s="128">
        <v>994</v>
      </c>
      <c r="E288" s="127" t="s">
        <v>398</v>
      </c>
      <c r="F288" s="129">
        <v>1000000</v>
      </c>
    </row>
    <row r="289" spans="1:6" ht="12.75">
      <c r="A289" s="127">
        <v>20190175</v>
      </c>
      <c r="B289" s="127" t="s">
        <v>381</v>
      </c>
      <c r="C289" s="128">
        <v>1703</v>
      </c>
      <c r="D289" s="128">
        <v>994</v>
      </c>
      <c r="E289" s="127" t="s">
        <v>398</v>
      </c>
      <c r="F289" s="129">
        <v>22497510</v>
      </c>
    </row>
    <row r="290" spans="1:6" ht="12.75">
      <c r="A290" s="127">
        <v>19940138</v>
      </c>
      <c r="B290" s="127" t="s">
        <v>105</v>
      </c>
      <c r="C290" s="128">
        <v>467</v>
      </c>
      <c r="D290" s="128">
        <v>995</v>
      </c>
      <c r="E290" s="127" t="s">
        <v>403</v>
      </c>
      <c r="F290" s="129">
        <v>3500000</v>
      </c>
    </row>
    <row r="291" spans="1:6" ht="12.75">
      <c r="A291" s="127">
        <v>19940289</v>
      </c>
      <c r="B291" s="127" t="s">
        <v>109</v>
      </c>
      <c r="C291" s="128">
        <v>404</v>
      </c>
      <c r="D291" s="128">
        <v>995</v>
      </c>
      <c r="E291" s="127" t="s">
        <v>403</v>
      </c>
      <c r="F291" s="129">
        <v>11000000</v>
      </c>
    </row>
    <row r="292" spans="1:6" ht="12.75">
      <c r="A292" s="127">
        <v>19980344</v>
      </c>
      <c r="B292" s="127" t="s">
        <v>126</v>
      </c>
      <c r="C292" s="128">
        <v>451</v>
      </c>
      <c r="D292" s="128">
        <v>995</v>
      </c>
      <c r="E292" s="127" t="s">
        <v>403</v>
      </c>
      <c r="F292" s="129">
        <v>5500000</v>
      </c>
    </row>
    <row r="293" spans="1:6" ht="12.75">
      <c r="A293" s="127">
        <v>20010370</v>
      </c>
      <c r="B293" s="127" t="s">
        <v>144</v>
      </c>
      <c r="C293" s="128">
        <v>1036</v>
      </c>
      <c r="D293" s="128">
        <v>995</v>
      </c>
      <c r="E293" s="127" t="s">
        <v>403</v>
      </c>
      <c r="F293" s="129">
        <v>5000000</v>
      </c>
    </row>
    <row r="294" spans="1:6" ht="12.75">
      <c r="A294" s="127">
        <v>20060221</v>
      </c>
      <c r="B294" s="127" t="s">
        <v>476</v>
      </c>
      <c r="C294" s="128">
        <v>641</v>
      </c>
      <c r="D294" s="128">
        <v>995</v>
      </c>
      <c r="E294" s="127" t="s">
        <v>403</v>
      </c>
      <c r="F294" s="129">
        <v>1000000</v>
      </c>
    </row>
    <row r="295" spans="1:6" ht="12.75">
      <c r="A295" s="127">
        <v>20070244</v>
      </c>
      <c r="B295" s="127" t="s">
        <v>215</v>
      </c>
      <c r="C295" s="128">
        <v>1703</v>
      </c>
      <c r="D295" s="128">
        <v>995</v>
      </c>
      <c r="E295" s="127" t="s">
        <v>403</v>
      </c>
      <c r="F295" s="129">
        <v>105000000</v>
      </c>
    </row>
    <row r="296" spans="1:6" ht="12.75">
      <c r="A296" s="127">
        <v>20090056</v>
      </c>
      <c r="B296" s="127" t="s">
        <v>482</v>
      </c>
      <c r="C296" s="128">
        <v>170</v>
      </c>
      <c r="D296" s="128">
        <v>995</v>
      </c>
      <c r="E296" s="127" t="s">
        <v>403</v>
      </c>
      <c r="F296" s="129">
        <v>100000</v>
      </c>
    </row>
    <row r="297" spans="1:6" ht="12.75">
      <c r="A297" s="127">
        <v>20170141</v>
      </c>
      <c r="B297" s="127" t="s">
        <v>296</v>
      </c>
      <c r="C297" s="128">
        <v>173</v>
      </c>
      <c r="D297" s="128">
        <v>995</v>
      </c>
      <c r="E297" s="127" t="s">
        <v>403</v>
      </c>
      <c r="F297" s="129">
        <v>1000000</v>
      </c>
    </row>
    <row r="298" spans="1:6" ht="12.75">
      <c r="A298" s="127">
        <v>20170142</v>
      </c>
      <c r="B298" s="127" t="s">
        <v>297</v>
      </c>
      <c r="C298" s="128">
        <v>1679</v>
      </c>
      <c r="D298" s="128">
        <v>995</v>
      </c>
      <c r="E298" s="127" t="s">
        <v>403</v>
      </c>
      <c r="F298" s="129">
        <v>1500000</v>
      </c>
    </row>
    <row r="299" spans="1:6" ht="12.75">
      <c r="A299" s="127">
        <v>20182516</v>
      </c>
      <c r="B299" s="127" t="s">
        <v>497</v>
      </c>
      <c r="C299" s="128">
        <v>170</v>
      </c>
      <c r="D299" s="128">
        <v>995</v>
      </c>
      <c r="E299" s="127" t="s">
        <v>403</v>
      </c>
      <c r="F299" s="129">
        <v>30000</v>
      </c>
    </row>
    <row r="300" spans="1:6" ht="12.75">
      <c r="A300" s="127">
        <v>20190163</v>
      </c>
      <c r="B300" s="127" t="s">
        <v>373</v>
      </c>
      <c r="C300" s="128">
        <v>621</v>
      </c>
      <c r="D300" s="128">
        <v>995</v>
      </c>
      <c r="E300" s="127" t="s">
        <v>403</v>
      </c>
      <c r="F300" s="129">
        <v>3500000</v>
      </c>
    </row>
    <row r="301" spans="1:6" ht="12.75">
      <c r="A301" s="127">
        <v>20042767</v>
      </c>
      <c r="B301" s="127" t="s">
        <v>474</v>
      </c>
      <c r="C301" s="128">
        <v>427</v>
      </c>
      <c r="D301" s="128">
        <v>996</v>
      </c>
      <c r="E301" s="127" t="s">
        <v>401</v>
      </c>
      <c r="F301" s="129">
        <v>1500000</v>
      </c>
    </row>
    <row r="302" spans="1:6" ht="12.75">
      <c r="A302" s="127">
        <v>20042918</v>
      </c>
      <c r="B302" s="127" t="s">
        <v>167</v>
      </c>
      <c r="C302" s="128">
        <v>446</v>
      </c>
      <c r="D302" s="128">
        <v>996</v>
      </c>
      <c r="E302" s="127" t="s">
        <v>401</v>
      </c>
      <c r="F302" s="129">
        <v>1000000</v>
      </c>
    </row>
    <row r="303" spans="1:6" ht="12.75">
      <c r="A303" s="127">
        <v>20043125</v>
      </c>
      <c r="B303" s="127" t="s">
        <v>171</v>
      </c>
      <c r="C303" s="128">
        <v>1016</v>
      </c>
      <c r="D303" s="128">
        <v>996</v>
      </c>
      <c r="E303" s="127" t="s">
        <v>401</v>
      </c>
      <c r="F303" s="129">
        <v>1500000</v>
      </c>
    </row>
    <row r="304" spans="1:6" ht="12.75">
      <c r="A304" s="127">
        <v>20050219</v>
      </c>
      <c r="B304" s="127" t="s">
        <v>181</v>
      </c>
      <c r="C304" s="128">
        <v>683</v>
      </c>
      <c r="D304" s="128">
        <v>996</v>
      </c>
      <c r="E304" s="127" t="s">
        <v>401</v>
      </c>
      <c r="F304" s="129">
        <v>2500000</v>
      </c>
    </row>
    <row r="305" spans="1:6" ht="12.75">
      <c r="A305" s="127">
        <v>20050222</v>
      </c>
      <c r="B305" s="127" t="s">
        <v>182</v>
      </c>
      <c r="C305" s="128">
        <v>219</v>
      </c>
      <c r="D305" s="128">
        <v>996</v>
      </c>
      <c r="E305" s="127" t="s">
        <v>401</v>
      </c>
      <c r="F305" s="129">
        <v>2000000</v>
      </c>
    </row>
    <row r="306" spans="1:6" ht="12.75">
      <c r="A306" s="127">
        <v>20060065</v>
      </c>
      <c r="B306" s="127" t="s">
        <v>187</v>
      </c>
      <c r="C306" s="128">
        <v>240</v>
      </c>
      <c r="D306" s="128">
        <v>996</v>
      </c>
      <c r="E306" s="127" t="s">
        <v>401</v>
      </c>
      <c r="F306" s="129">
        <v>1000000</v>
      </c>
    </row>
    <row r="307" spans="1:6" ht="12.75">
      <c r="A307" s="127">
        <v>20060149</v>
      </c>
      <c r="B307" s="127" t="s">
        <v>195</v>
      </c>
      <c r="C307" s="128">
        <v>227</v>
      </c>
      <c r="D307" s="128">
        <v>996</v>
      </c>
      <c r="E307" s="127" t="s">
        <v>401</v>
      </c>
      <c r="F307" s="129">
        <v>2000000</v>
      </c>
    </row>
    <row r="308" spans="1:6" ht="12.75">
      <c r="A308" s="127">
        <v>20080073</v>
      </c>
      <c r="B308" s="127" t="s">
        <v>479</v>
      </c>
      <c r="C308" s="128">
        <v>173</v>
      </c>
      <c r="D308" s="128">
        <v>996</v>
      </c>
      <c r="E308" s="127" t="s">
        <v>401</v>
      </c>
      <c r="F308" s="129">
        <v>2000000</v>
      </c>
    </row>
    <row r="309" spans="1:6" ht="12.75">
      <c r="A309" s="127">
        <v>20100056</v>
      </c>
      <c r="B309" s="127" t="s">
        <v>483</v>
      </c>
      <c r="C309" s="128">
        <v>103</v>
      </c>
      <c r="D309" s="128">
        <v>996</v>
      </c>
      <c r="E309" s="127" t="s">
        <v>401</v>
      </c>
      <c r="F309" s="129">
        <v>1000000</v>
      </c>
    </row>
    <row r="310" spans="1:6" ht="12.75">
      <c r="A310" s="127">
        <v>20120078</v>
      </c>
      <c r="B310" s="127" t="s">
        <v>248</v>
      </c>
      <c r="C310" s="128">
        <v>423</v>
      </c>
      <c r="D310" s="128">
        <v>996</v>
      </c>
      <c r="E310" s="127" t="s">
        <v>401</v>
      </c>
      <c r="F310" s="129">
        <v>2000000</v>
      </c>
    </row>
    <row r="311" spans="1:6" ht="12.75">
      <c r="A311" s="127">
        <v>20130067</v>
      </c>
      <c r="B311" s="127" t="s">
        <v>252</v>
      </c>
      <c r="C311" s="128">
        <v>1680</v>
      </c>
      <c r="D311" s="128">
        <v>996</v>
      </c>
      <c r="E311" s="127" t="s">
        <v>401</v>
      </c>
      <c r="F311" s="129">
        <v>1000000</v>
      </c>
    </row>
    <row r="312" spans="1:6" ht="12.75">
      <c r="A312" s="127">
        <v>20140008</v>
      </c>
      <c r="B312" s="127" t="s">
        <v>254</v>
      </c>
      <c r="C312" s="128">
        <v>432</v>
      </c>
      <c r="D312" s="128">
        <v>996</v>
      </c>
      <c r="E312" s="127" t="s">
        <v>401</v>
      </c>
      <c r="F312" s="129">
        <v>1000000</v>
      </c>
    </row>
    <row r="313" spans="1:6" ht="12.75">
      <c r="A313" s="127">
        <v>20150030</v>
      </c>
      <c r="B313" s="127" t="s">
        <v>258</v>
      </c>
      <c r="C313" s="128">
        <v>340</v>
      </c>
      <c r="D313" s="128">
        <v>996</v>
      </c>
      <c r="E313" s="127" t="s">
        <v>401</v>
      </c>
      <c r="F313" s="129">
        <v>500000</v>
      </c>
    </row>
    <row r="314" spans="1:6" ht="12.75">
      <c r="A314" s="127">
        <v>20162193</v>
      </c>
      <c r="B314" s="127" t="s">
        <v>488</v>
      </c>
      <c r="C314" s="128">
        <v>103</v>
      </c>
      <c r="D314" s="128">
        <v>996</v>
      </c>
      <c r="E314" s="127" t="s">
        <v>401</v>
      </c>
      <c r="F314" s="129">
        <v>1000000</v>
      </c>
    </row>
    <row r="315" spans="1:6" ht="12.75">
      <c r="A315" s="127">
        <v>20182520</v>
      </c>
      <c r="B315" s="127" t="s">
        <v>499</v>
      </c>
      <c r="C315" s="128">
        <v>103</v>
      </c>
      <c r="D315" s="128">
        <v>996</v>
      </c>
      <c r="E315" s="127" t="s">
        <v>401</v>
      </c>
      <c r="F315" s="129">
        <v>1000000</v>
      </c>
    </row>
    <row r="316" spans="1:6" ht="12.75">
      <c r="A316" s="127">
        <v>20182523</v>
      </c>
      <c r="B316" s="127" t="s">
        <v>500</v>
      </c>
      <c r="C316" s="128">
        <v>170</v>
      </c>
      <c r="D316" s="128">
        <v>996</v>
      </c>
      <c r="E316" s="127" t="s">
        <v>401</v>
      </c>
      <c r="F316" s="129">
        <v>800000</v>
      </c>
    </row>
    <row r="317" spans="1:6" ht="12.75">
      <c r="A317" s="127">
        <v>20182524</v>
      </c>
      <c r="B317" s="127" t="s">
        <v>501</v>
      </c>
      <c r="C317" s="128">
        <v>170</v>
      </c>
      <c r="D317" s="128">
        <v>996</v>
      </c>
      <c r="E317" s="127" t="s">
        <v>401</v>
      </c>
      <c r="F317" s="129">
        <v>60000</v>
      </c>
    </row>
    <row r="318" spans="1:6" ht="12.75">
      <c r="A318" s="127">
        <v>20182525</v>
      </c>
      <c r="B318" s="127" t="s">
        <v>502</v>
      </c>
      <c r="C318" s="128">
        <v>170</v>
      </c>
      <c r="D318" s="128">
        <v>996</v>
      </c>
      <c r="E318" s="127" t="s">
        <v>401</v>
      </c>
      <c r="F318" s="129">
        <v>80000</v>
      </c>
    </row>
    <row r="319" spans="1:6" ht="12.75">
      <c r="A319" s="127">
        <v>20182526</v>
      </c>
      <c r="B319" s="127" t="s">
        <v>503</v>
      </c>
      <c r="C319" s="128">
        <v>1679</v>
      </c>
      <c r="D319" s="128">
        <v>996</v>
      </c>
      <c r="E319" s="127" t="s">
        <v>401</v>
      </c>
      <c r="F319" s="129">
        <v>5000000</v>
      </c>
    </row>
    <row r="320" spans="1:6" ht="12.75">
      <c r="A320" s="127">
        <v>20190181</v>
      </c>
      <c r="B320" s="127" t="s">
        <v>384</v>
      </c>
      <c r="C320" s="128">
        <v>698</v>
      </c>
      <c r="D320" s="128">
        <v>996</v>
      </c>
      <c r="E320" s="127" t="s">
        <v>401</v>
      </c>
      <c r="F320" s="129">
        <v>6000000</v>
      </c>
    </row>
    <row r="321" spans="1:6" ht="12.75">
      <c r="A321" s="127">
        <v>20010391</v>
      </c>
      <c r="B321" s="127" t="s">
        <v>145</v>
      </c>
      <c r="C321" s="128">
        <v>467</v>
      </c>
      <c r="D321" s="128">
        <v>998</v>
      </c>
      <c r="E321" s="127" t="s">
        <v>422</v>
      </c>
      <c r="F321" s="129">
        <v>2200000</v>
      </c>
    </row>
    <row r="322" spans="1:6" ht="12.75">
      <c r="A322" s="127">
        <v>19930002</v>
      </c>
      <c r="B322" s="127" t="s">
        <v>92</v>
      </c>
      <c r="C322" s="128">
        <v>426</v>
      </c>
      <c r="D322" s="128">
        <v>999</v>
      </c>
      <c r="E322" s="127" t="s">
        <v>397</v>
      </c>
      <c r="F322" s="129">
        <v>5000000</v>
      </c>
    </row>
    <row r="323" spans="1:6" ht="12.75">
      <c r="A323" s="127">
        <v>19930026</v>
      </c>
      <c r="B323" s="127" t="s">
        <v>93</v>
      </c>
      <c r="C323" s="128">
        <v>427</v>
      </c>
      <c r="D323" s="128">
        <v>999</v>
      </c>
      <c r="E323" s="127" t="s">
        <v>397</v>
      </c>
      <c r="F323" s="129">
        <v>26000000</v>
      </c>
    </row>
    <row r="324" spans="1:6" ht="12.75">
      <c r="A324" s="127">
        <v>19930030</v>
      </c>
      <c r="B324" s="127" t="s">
        <v>94</v>
      </c>
      <c r="C324" s="128">
        <v>427</v>
      </c>
      <c r="D324" s="128">
        <v>999</v>
      </c>
      <c r="E324" s="127" t="s">
        <v>397</v>
      </c>
      <c r="F324" s="129">
        <v>1500000</v>
      </c>
    </row>
    <row r="325" spans="1:6" ht="12.75">
      <c r="A325" s="127">
        <v>19980218</v>
      </c>
      <c r="B325" s="127" t="s">
        <v>121</v>
      </c>
      <c r="C325" s="128">
        <v>427</v>
      </c>
      <c r="D325" s="128">
        <v>999</v>
      </c>
      <c r="E325" s="127" t="s">
        <v>397</v>
      </c>
      <c r="F325" s="129">
        <v>1000000</v>
      </c>
    </row>
    <row r="326" spans="1:6" ht="12.75">
      <c r="A326" s="127">
        <v>19980220</v>
      </c>
      <c r="B326" s="127" t="s">
        <v>18</v>
      </c>
      <c r="C326" s="128">
        <v>427</v>
      </c>
      <c r="D326" s="128">
        <v>999</v>
      </c>
      <c r="E326" s="127" t="s">
        <v>397</v>
      </c>
      <c r="F326" s="129">
        <v>3000000</v>
      </c>
    </row>
    <row r="327" spans="1:6" ht="12.75">
      <c r="A327" s="127">
        <v>19980253</v>
      </c>
      <c r="B327" s="127" t="s">
        <v>122</v>
      </c>
      <c r="C327" s="128">
        <v>427</v>
      </c>
      <c r="D327" s="128">
        <v>999</v>
      </c>
      <c r="E327" s="127" t="s">
        <v>397</v>
      </c>
      <c r="F327" s="129">
        <v>2000000</v>
      </c>
    </row>
    <row r="328" spans="1:6" ht="12.75">
      <c r="A328" s="127">
        <v>20020149</v>
      </c>
      <c r="B328" s="127" t="s">
        <v>469</v>
      </c>
      <c r="C328" s="128">
        <v>428</v>
      </c>
      <c r="D328" s="128">
        <v>999</v>
      </c>
      <c r="E328" s="127" t="s">
        <v>397</v>
      </c>
      <c r="F328" s="129">
        <v>3000000</v>
      </c>
    </row>
    <row r="329" spans="1:6" ht="12.75">
      <c r="A329" s="127">
        <v>20030609</v>
      </c>
      <c r="B329" s="127" t="s">
        <v>160</v>
      </c>
      <c r="C329" s="128">
        <v>786</v>
      </c>
      <c r="D329" s="128">
        <v>999</v>
      </c>
      <c r="E329" s="127" t="s">
        <v>397</v>
      </c>
      <c r="F329" s="129">
        <v>1500000</v>
      </c>
    </row>
    <row r="330" spans="1:6" ht="12.75">
      <c r="A330" s="127">
        <v>20043187</v>
      </c>
      <c r="B330" s="127" t="s">
        <v>172</v>
      </c>
      <c r="C330" s="128">
        <v>427</v>
      </c>
      <c r="D330" s="128">
        <v>999</v>
      </c>
      <c r="E330" s="127" t="s">
        <v>397</v>
      </c>
      <c r="F330" s="129">
        <v>1500000</v>
      </c>
    </row>
    <row r="331" spans="1:6" ht="12.75">
      <c r="A331" s="127">
        <v>20050042</v>
      </c>
      <c r="B331" s="127" t="s">
        <v>173</v>
      </c>
      <c r="C331" s="128">
        <v>427</v>
      </c>
      <c r="D331" s="128">
        <v>999</v>
      </c>
      <c r="E331" s="127" t="s">
        <v>397</v>
      </c>
      <c r="F331" s="129">
        <v>300000</v>
      </c>
    </row>
    <row r="332" spans="1:6" ht="12.75">
      <c r="A332" s="127">
        <v>20050286</v>
      </c>
      <c r="B332" s="127" t="s">
        <v>67</v>
      </c>
      <c r="C332" s="128">
        <v>427</v>
      </c>
      <c r="D332" s="128">
        <v>999</v>
      </c>
      <c r="E332" s="127" t="s">
        <v>397</v>
      </c>
      <c r="F332" s="129">
        <v>110000000</v>
      </c>
    </row>
    <row r="333" spans="1:6" ht="12.75">
      <c r="A333" s="127">
        <v>20060019</v>
      </c>
      <c r="B333" s="127" t="s">
        <v>185</v>
      </c>
      <c r="C333" s="128">
        <v>427</v>
      </c>
      <c r="D333" s="128">
        <v>999</v>
      </c>
      <c r="E333" s="127" t="s">
        <v>397</v>
      </c>
      <c r="F333" s="129">
        <v>2000000</v>
      </c>
    </row>
    <row r="334" spans="1:6" ht="12.75">
      <c r="A334" s="127">
        <v>20060020</v>
      </c>
      <c r="B334" s="127" t="s">
        <v>186</v>
      </c>
      <c r="C334" s="128">
        <v>427</v>
      </c>
      <c r="D334" s="128">
        <v>999</v>
      </c>
      <c r="E334" s="127" t="s">
        <v>397</v>
      </c>
      <c r="F334" s="129">
        <v>10000000</v>
      </c>
    </row>
    <row r="335" spans="1:6" ht="12.75">
      <c r="A335" s="127">
        <v>20060229</v>
      </c>
      <c r="B335" s="127" t="s">
        <v>199</v>
      </c>
      <c r="C335" s="128">
        <v>426</v>
      </c>
      <c r="D335" s="128">
        <v>999</v>
      </c>
      <c r="E335" s="127" t="s">
        <v>397</v>
      </c>
      <c r="F335" s="129">
        <v>16800000</v>
      </c>
    </row>
    <row r="336" spans="1:6" ht="12.75">
      <c r="A336" s="127">
        <v>20060234</v>
      </c>
      <c r="B336" s="127" t="s">
        <v>477</v>
      </c>
      <c r="C336" s="128">
        <v>426</v>
      </c>
      <c r="D336" s="128">
        <v>999</v>
      </c>
      <c r="E336" s="127" t="s">
        <v>397</v>
      </c>
      <c r="F336" s="129">
        <v>2000000</v>
      </c>
    </row>
    <row r="337" spans="1:6" ht="12.75">
      <c r="A337" s="127">
        <v>20060237</v>
      </c>
      <c r="B337" s="127" t="s">
        <v>20</v>
      </c>
      <c r="C337" s="128">
        <v>428</v>
      </c>
      <c r="D337" s="128">
        <v>999</v>
      </c>
      <c r="E337" s="127" t="s">
        <v>397</v>
      </c>
      <c r="F337" s="129">
        <v>6000000</v>
      </c>
    </row>
    <row r="338" spans="1:6" ht="12.75">
      <c r="A338" s="127">
        <v>20060286</v>
      </c>
      <c r="B338" s="127" t="s">
        <v>202</v>
      </c>
      <c r="C338" s="128">
        <v>428</v>
      </c>
      <c r="D338" s="128">
        <v>999</v>
      </c>
      <c r="E338" s="127" t="s">
        <v>397</v>
      </c>
      <c r="F338" s="129">
        <v>1000000</v>
      </c>
    </row>
    <row r="339" spans="1:6" ht="12.75">
      <c r="A339" s="127">
        <v>20070137</v>
      </c>
      <c r="B339" s="127" t="s">
        <v>204</v>
      </c>
      <c r="C339" s="128">
        <v>427</v>
      </c>
      <c r="D339" s="128">
        <v>999</v>
      </c>
      <c r="E339" s="127" t="s">
        <v>397</v>
      </c>
      <c r="F339" s="129">
        <v>10000000</v>
      </c>
    </row>
    <row r="340" spans="1:6" ht="12.75">
      <c r="A340" s="127">
        <v>20070246</v>
      </c>
      <c r="B340" s="127" t="s">
        <v>216</v>
      </c>
      <c r="C340" s="128">
        <v>426</v>
      </c>
      <c r="D340" s="128">
        <v>999</v>
      </c>
      <c r="E340" s="127" t="s">
        <v>397</v>
      </c>
      <c r="F340" s="129">
        <v>7500000</v>
      </c>
    </row>
    <row r="341" spans="1:6" ht="12.75">
      <c r="A341" s="127">
        <v>20090079</v>
      </c>
      <c r="B341" s="127" t="s">
        <v>230</v>
      </c>
      <c r="C341" s="128">
        <v>427</v>
      </c>
      <c r="D341" s="128">
        <v>999</v>
      </c>
      <c r="E341" s="127" t="s">
        <v>397</v>
      </c>
      <c r="F341" s="129">
        <v>1000000</v>
      </c>
    </row>
    <row r="342" spans="1:6" ht="12.75">
      <c r="A342" s="127">
        <v>20140009</v>
      </c>
      <c r="B342" s="127" t="s">
        <v>255</v>
      </c>
      <c r="C342" s="128">
        <v>428</v>
      </c>
      <c r="D342" s="128">
        <v>999</v>
      </c>
      <c r="E342" s="127" t="s">
        <v>397</v>
      </c>
      <c r="F342" s="129">
        <v>3000000</v>
      </c>
    </row>
    <row r="343" spans="1:6" ht="12.75">
      <c r="A343" s="127">
        <v>20162353</v>
      </c>
      <c r="B343" s="127" t="s">
        <v>264</v>
      </c>
      <c r="C343" s="128">
        <v>1657</v>
      </c>
      <c r="D343" s="128">
        <v>999</v>
      </c>
      <c r="E343" s="127" t="s">
        <v>397</v>
      </c>
      <c r="F343" s="129">
        <v>16096530</v>
      </c>
    </row>
    <row r="344" spans="1:6" ht="12.75">
      <c r="A344" s="127">
        <v>20170127</v>
      </c>
      <c r="B344" s="127" t="s">
        <v>288</v>
      </c>
      <c r="C344" s="128">
        <v>428</v>
      </c>
      <c r="D344" s="128">
        <v>999</v>
      </c>
      <c r="E344" s="127" t="s">
        <v>397</v>
      </c>
      <c r="F344" s="129">
        <v>3000000</v>
      </c>
    </row>
    <row r="345" spans="1:6" ht="12.75">
      <c r="A345" s="127">
        <v>20170129</v>
      </c>
      <c r="B345" s="127" t="s">
        <v>290</v>
      </c>
      <c r="C345" s="128">
        <v>427</v>
      </c>
      <c r="D345" s="128">
        <v>999</v>
      </c>
      <c r="E345" s="127" t="s">
        <v>397</v>
      </c>
      <c r="F345" s="129">
        <v>8000000</v>
      </c>
    </row>
    <row r="346" spans="1:6" ht="12.75">
      <c r="A346" s="127">
        <v>20182558</v>
      </c>
      <c r="B346" s="127" t="s">
        <v>329</v>
      </c>
      <c r="C346" s="128">
        <v>1695</v>
      </c>
      <c r="D346" s="128">
        <v>999</v>
      </c>
      <c r="E346" s="127" t="s">
        <v>397</v>
      </c>
      <c r="F346" s="129">
        <v>5000000</v>
      </c>
    </row>
    <row r="347" spans="1:6" ht="12.75">
      <c r="A347" s="127">
        <v>20190196</v>
      </c>
      <c r="B347" s="127" t="s">
        <v>395</v>
      </c>
      <c r="C347" s="128">
        <v>1624</v>
      </c>
      <c r="D347" s="128">
        <v>999</v>
      </c>
      <c r="E347" s="127" t="s">
        <v>397</v>
      </c>
      <c r="F347" s="129">
        <v>1000000</v>
      </c>
    </row>
    <row r="348" spans="1:6" ht="12.75">
      <c r="A348" s="126"/>
      <c r="B348" s="126"/>
      <c r="C348" s="126"/>
      <c r="D348" s="126"/>
      <c r="E348" s="126"/>
      <c r="F348" s="12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19"/>
  <sheetViews>
    <sheetView zoomScalePageLayoutView="0" workbookViewId="0" topLeftCell="A293">
      <selection activeCell="A2" sqref="A2:IV318"/>
    </sheetView>
  </sheetViews>
  <sheetFormatPr defaultColWidth="9.140625" defaultRowHeight="12.75"/>
  <cols>
    <col min="1" max="1" width="7.8515625" style="0" bestFit="1" customWidth="1"/>
    <col min="2" max="2" width="52.57421875" style="0" bestFit="1" customWidth="1"/>
    <col min="3" max="3" width="4.57421875" style="0" bestFit="1" customWidth="1"/>
    <col min="4" max="4" width="6.28125" style="0" bestFit="1" customWidth="1"/>
    <col min="5" max="5" width="195.140625" style="0" customWidth="1"/>
    <col min="6" max="6" width="11.7109375" style="0" bestFit="1" customWidth="1"/>
  </cols>
  <sheetData>
    <row r="1" spans="1:6" ht="22.5">
      <c r="A1" s="125" t="s">
        <v>86</v>
      </c>
      <c r="B1" s="125" t="s">
        <v>87</v>
      </c>
      <c r="C1" s="125" t="s">
        <v>88</v>
      </c>
      <c r="D1" s="125" t="s">
        <v>89</v>
      </c>
      <c r="E1" s="125" t="s">
        <v>90</v>
      </c>
      <c r="F1" s="125" t="s">
        <v>91</v>
      </c>
    </row>
    <row r="2" spans="1:6" ht="12.75">
      <c r="A2" s="127">
        <v>20010059</v>
      </c>
      <c r="B2" s="127" t="s">
        <v>139</v>
      </c>
      <c r="C2" s="128">
        <v>1624</v>
      </c>
      <c r="D2" s="128">
        <v>1</v>
      </c>
      <c r="E2" s="127" t="s">
        <v>419</v>
      </c>
      <c r="F2" s="129">
        <v>1000000</v>
      </c>
    </row>
    <row r="3" spans="1:6" ht="12.75">
      <c r="A3" s="127">
        <v>20030471</v>
      </c>
      <c r="B3" s="127" t="s">
        <v>157</v>
      </c>
      <c r="C3" s="128">
        <v>374</v>
      </c>
      <c r="D3" s="128">
        <v>1</v>
      </c>
      <c r="E3" s="127" t="s">
        <v>419</v>
      </c>
      <c r="F3" s="129">
        <v>1500000</v>
      </c>
    </row>
    <row r="4" spans="1:6" ht="12.75">
      <c r="A4" s="127">
        <v>20042992</v>
      </c>
      <c r="B4" s="127" t="s">
        <v>169</v>
      </c>
      <c r="C4" s="128">
        <v>374</v>
      </c>
      <c r="D4" s="128">
        <v>1</v>
      </c>
      <c r="E4" s="127" t="s">
        <v>419</v>
      </c>
      <c r="F4" s="129">
        <v>1000000</v>
      </c>
    </row>
    <row r="5" spans="1:6" ht="12.75">
      <c r="A5" s="127">
        <v>20050250</v>
      </c>
      <c r="B5" s="127" t="s">
        <v>184</v>
      </c>
      <c r="C5" s="128">
        <v>459</v>
      </c>
      <c r="D5" s="128">
        <v>1</v>
      </c>
      <c r="E5" s="127" t="s">
        <v>419</v>
      </c>
      <c r="F5" s="129">
        <v>500000</v>
      </c>
    </row>
    <row r="6" spans="1:6" ht="12.75">
      <c r="A6" s="127">
        <v>20100122</v>
      </c>
      <c r="B6" s="127" t="s">
        <v>234</v>
      </c>
      <c r="C6" s="128">
        <v>375</v>
      </c>
      <c r="D6" s="128">
        <v>1</v>
      </c>
      <c r="E6" s="127" t="s">
        <v>419</v>
      </c>
      <c r="F6" s="129">
        <v>714285</v>
      </c>
    </row>
    <row r="7" spans="1:6" ht="12.75">
      <c r="A7" s="127">
        <v>20190147</v>
      </c>
      <c r="B7" s="127" t="s">
        <v>359</v>
      </c>
      <c r="C7" s="128">
        <v>45</v>
      </c>
      <c r="D7" s="128">
        <v>1</v>
      </c>
      <c r="E7" s="127" t="s">
        <v>419</v>
      </c>
      <c r="F7" s="129">
        <v>4000000</v>
      </c>
    </row>
    <row r="8" spans="1:6" ht="12.75">
      <c r="A8" s="127">
        <v>20190148</v>
      </c>
      <c r="B8" s="127" t="s">
        <v>360</v>
      </c>
      <c r="C8" s="128">
        <v>73</v>
      </c>
      <c r="D8" s="128">
        <v>1</v>
      </c>
      <c r="E8" s="127" t="s">
        <v>419</v>
      </c>
      <c r="F8" s="129">
        <v>600000</v>
      </c>
    </row>
    <row r="9" spans="1:6" ht="12.75">
      <c r="A9" s="127">
        <v>20070191</v>
      </c>
      <c r="B9" s="127" t="s">
        <v>212</v>
      </c>
      <c r="C9" s="128">
        <v>885</v>
      </c>
      <c r="D9" s="128">
        <v>2</v>
      </c>
      <c r="E9" s="127" t="s">
        <v>443</v>
      </c>
      <c r="F9" s="129">
        <v>300000</v>
      </c>
    </row>
    <row r="10" spans="1:6" ht="12.75">
      <c r="A10" s="127">
        <v>20190150</v>
      </c>
      <c r="B10" s="127" t="s">
        <v>362</v>
      </c>
      <c r="C10" s="128">
        <v>73</v>
      </c>
      <c r="D10" s="128">
        <v>2</v>
      </c>
      <c r="E10" s="127" t="s">
        <v>443</v>
      </c>
      <c r="F10" s="129">
        <v>800000</v>
      </c>
    </row>
    <row r="11" spans="1:6" ht="12.75">
      <c r="A11" s="127">
        <v>20190156</v>
      </c>
      <c r="B11" s="127" t="s">
        <v>366</v>
      </c>
      <c r="C11" s="128">
        <v>80</v>
      </c>
      <c r="D11" s="128">
        <v>2</v>
      </c>
      <c r="E11" s="127" t="s">
        <v>443</v>
      </c>
      <c r="F11" s="129">
        <v>250000</v>
      </c>
    </row>
    <row r="12" spans="1:6" ht="12.75">
      <c r="A12" s="127">
        <v>19980285</v>
      </c>
      <c r="B12" s="127" t="s">
        <v>124</v>
      </c>
      <c r="C12" s="128">
        <v>64</v>
      </c>
      <c r="D12" s="128">
        <v>3</v>
      </c>
      <c r="E12" s="127" t="s">
        <v>413</v>
      </c>
      <c r="F12" s="129">
        <v>2000000</v>
      </c>
    </row>
    <row r="13" spans="1:6" ht="12.75">
      <c r="A13" s="127">
        <v>20020093</v>
      </c>
      <c r="B13" s="127" t="s">
        <v>146</v>
      </c>
      <c r="C13" s="128">
        <v>374</v>
      </c>
      <c r="D13" s="128">
        <v>3</v>
      </c>
      <c r="E13" s="127" t="s">
        <v>413</v>
      </c>
      <c r="F13" s="129">
        <v>2000000</v>
      </c>
    </row>
    <row r="14" spans="1:6" ht="12.75">
      <c r="A14" s="127">
        <v>20030471</v>
      </c>
      <c r="B14" s="127" t="s">
        <v>157</v>
      </c>
      <c r="C14" s="128">
        <v>374</v>
      </c>
      <c r="D14" s="128">
        <v>3</v>
      </c>
      <c r="E14" s="127" t="s">
        <v>413</v>
      </c>
      <c r="F14" s="129">
        <v>1500000</v>
      </c>
    </row>
    <row r="15" spans="1:6" ht="12.75">
      <c r="A15" s="127">
        <v>20042993</v>
      </c>
      <c r="B15" s="127" t="s">
        <v>170</v>
      </c>
      <c r="C15" s="128">
        <v>374</v>
      </c>
      <c r="D15" s="128">
        <v>3</v>
      </c>
      <c r="E15" s="127" t="s">
        <v>413</v>
      </c>
      <c r="F15" s="129">
        <v>500000</v>
      </c>
    </row>
    <row r="16" spans="1:6" ht="12.75">
      <c r="A16" s="127">
        <v>20060110</v>
      </c>
      <c r="B16" s="127" t="s">
        <v>193</v>
      </c>
      <c r="C16" s="128">
        <v>71</v>
      </c>
      <c r="D16" s="128">
        <v>3</v>
      </c>
      <c r="E16" s="127" t="s">
        <v>413</v>
      </c>
      <c r="F16" s="129">
        <v>500000</v>
      </c>
    </row>
    <row r="17" spans="1:6" ht="12.75">
      <c r="A17" s="127">
        <v>20100122</v>
      </c>
      <c r="B17" s="127" t="s">
        <v>234</v>
      </c>
      <c r="C17" s="128">
        <v>375</v>
      </c>
      <c r="D17" s="128">
        <v>3</v>
      </c>
      <c r="E17" s="127" t="s">
        <v>413</v>
      </c>
      <c r="F17" s="129">
        <v>714285</v>
      </c>
    </row>
    <row r="18" spans="1:6" ht="12.75">
      <c r="A18" s="127">
        <v>20020093</v>
      </c>
      <c r="B18" s="127" t="s">
        <v>146</v>
      </c>
      <c r="C18" s="128">
        <v>374</v>
      </c>
      <c r="D18" s="128">
        <v>4</v>
      </c>
      <c r="E18" s="127" t="s">
        <v>423</v>
      </c>
      <c r="F18" s="129">
        <v>2000000</v>
      </c>
    </row>
    <row r="19" spans="1:6" ht="12.75">
      <c r="A19" s="127">
        <v>20030471</v>
      </c>
      <c r="B19" s="127" t="s">
        <v>157</v>
      </c>
      <c r="C19" s="128">
        <v>374</v>
      </c>
      <c r="D19" s="128">
        <v>4</v>
      </c>
      <c r="E19" s="127" t="s">
        <v>423</v>
      </c>
      <c r="F19" s="129">
        <v>1500000</v>
      </c>
    </row>
    <row r="20" spans="1:6" ht="12.75">
      <c r="A20" s="127">
        <v>20120047</v>
      </c>
      <c r="B20" s="127" t="s">
        <v>244</v>
      </c>
      <c r="C20" s="128">
        <v>415</v>
      </c>
      <c r="D20" s="128">
        <v>4</v>
      </c>
      <c r="E20" s="127" t="s">
        <v>423</v>
      </c>
      <c r="F20" s="129">
        <v>22000000</v>
      </c>
    </row>
    <row r="21" spans="1:6" ht="12.75">
      <c r="A21" s="127">
        <v>20170108</v>
      </c>
      <c r="B21" s="127" t="s">
        <v>281</v>
      </c>
      <c r="C21" s="128">
        <v>415</v>
      </c>
      <c r="D21" s="128">
        <v>4</v>
      </c>
      <c r="E21" s="127" t="s">
        <v>423</v>
      </c>
      <c r="F21" s="129">
        <v>16000000</v>
      </c>
    </row>
    <row r="22" spans="1:6" ht="12.75">
      <c r="A22" s="127">
        <v>20170109</v>
      </c>
      <c r="B22" s="127" t="s">
        <v>282</v>
      </c>
      <c r="C22" s="128">
        <v>415</v>
      </c>
      <c r="D22" s="128">
        <v>4</v>
      </c>
      <c r="E22" s="127" t="s">
        <v>423</v>
      </c>
      <c r="F22" s="129">
        <v>8000000</v>
      </c>
    </row>
    <row r="23" spans="1:6" ht="12.75">
      <c r="A23" s="127">
        <v>20170110</v>
      </c>
      <c r="B23" s="127" t="s">
        <v>283</v>
      </c>
      <c r="C23" s="128">
        <v>415</v>
      </c>
      <c r="D23" s="128">
        <v>4</v>
      </c>
      <c r="E23" s="127" t="s">
        <v>423</v>
      </c>
      <c r="F23" s="129">
        <v>12000000</v>
      </c>
    </row>
    <row r="24" spans="1:6" ht="12.75">
      <c r="A24" s="127">
        <v>20000175</v>
      </c>
      <c r="B24" s="127" t="s">
        <v>138</v>
      </c>
      <c r="C24" s="128">
        <v>374</v>
      </c>
      <c r="D24" s="128">
        <v>5</v>
      </c>
      <c r="E24" s="127" t="s">
        <v>418</v>
      </c>
      <c r="F24" s="129">
        <v>2200000</v>
      </c>
    </row>
    <row r="25" spans="1:6" ht="12.75">
      <c r="A25" s="127">
        <v>20030074</v>
      </c>
      <c r="B25" s="127" t="s">
        <v>149</v>
      </c>
      <c r="C25" s="128">
        <v>374</v>
      </c>
      <c r="D25" s="128">
        <v>5</v>
      </c>
      <c r="E25" s="127" t="s">
        <v>418</v>
      </c>
      <c r="F25" s="129">
        <v>2250000</v>
      </c>
    </row>
    <row r="26" spans="1:6" ht="12.75">
      <c r="A26" s="127">
        <v>20120045</v>
      </c>
      <c r="B26" s="127" t="s">
        <v>243</v>
      </c>
      <c r="C26" s="128">
        <v>71</v>
      </c>
      <c r="D26" s="128">
        <v>5</v>
      </c>
      <c r="E26" s="127" t="s">
        <v>418</v>
      </c>
      <c r="F26" s="129">
        <v>4000000</v>
      </c>
    </row>
    <row r="27" spans="1:6" ht="12.75">
      <c r="A27" s="127">
        <v>20182557</v>
      </c>
      <c r="B27" s="127" t="s">
        <v>509</v>
      </c>
      <c r="C27" s="128">
        <v>638</v>
      </c>
      <c r="D27" s="128">
        <v>5</v>
      </c>
      <c r="E27" s="127" t="s">
        <v>418</v>
      </c>
      <c r="F27" s="129">
        <v>6000000</v>
      </c>
    </row>
    <row r="28" spans="1:6" ht="12.75">
      <c r="A28" s="127">
        <v>19990144</v>
      </c>
      <c r="B28" s="127" t="s">
        <v>130</v>
      </c>
      <c r="C28" s="128">
        <v>426</v>
      </c>
      <c r="D28" s="128">
        <v>6</v>
      </c>
      <c r="E28" s="127" t="s">
        <v>415</v>
      </c>
      <c r="F28" s="129">
        <v>2000000</v>
      </c>
    </row>
    <row r="29" spans="1:6" ht="12.75">
      <c r="A29" s="127">
        <v>20042993</v>
      </c>
      <c r="B29" s="127" t="s">
        <v>170</v>
      </c>
      <c r="C29" s="128">
        <v>374</v>
      </c>
      <c r="D29" s="128">
        <v>6</v>
      </c>
      <c r="E29" s="127" t="s">
        <v>415</v>
      </c>
      <c r="F29" s="129">
        <v>500000</v>
      </c>
    </row>
    <row r="30" spans="1:6" ht="12.75">
      <c r="A30" s="127">
        <v>20090039</v>
      </c>
      <c r="B30" s="127" t="s">
        <v>227</v>
      </c>
      <c r="C30" s="128">
        <v>374</v>
      </c>
      <c r="D30" s="128">
        <v>6</v>
      </c>
      <c r="E30" s="127" t="s">
        <v>415</v>
      </c>
      <c r="F30" s="129">
        <v>2000000</v>
      </c>
    </row>
    <row r="31" spans="1:6" ht="12.75">
      <c r="A31" s="127">
        <v>20100122</v>
      </c>
      <c r="B31" s="127" t="s">
        <v>234</v>
      </c>
      <c r="C31" s="128">
        <v>375</v>
      </c>
      <c r="D31" s="128">
        <v>6</v>
      </c>
      <c r="E31" s="127" t="s">
        <v>415</v>
      </c>
      <c r="F31" s="129">
        <v>714285</v>
      </c>
    </row>
    <row r="32" spans="1:6" ht="12.75">
      <c r="A32" s="127">
        <v>19970061</v>
      </c>
      <c r="B32" s="127" t="s">
        <v>117</v>
      </c>
      <c r="C32" s="128">
        <v>374</v>
      </c>
      <c r="D32" s="128">
        <v>7</v>
      </c>
      <c r="E32" s="127" t="s">
        <v>409</v>
      </c>
      <c r="F32" s="129">
        <v>1000000</v>
      </c>
    </row>
    <row r="33" spans="1:6" ht="12.75">
      <c r="A33" s="127">
        <v>20030074</v>
      </c>
      <c r="B33" s="127" t="s">
        <v>149</v>
      </c>
      <c r="C33" s="128">
        <v>374</v>
      </c>
      <c r="D33" s="128">
        <v>7</v>
      </c>
      <c r="E33" s="127" t="s">
        <v>409</v>
      </c>
      <c r="F33" s="129">
        <v>2250000</v>
      </c>
    </row>
    <row r="34" spans="1:6" ht="12.75">
      <c r="A34" s="127">
        <v>20100122</v>
      </c>
      <c r="B34" s="127" t="s">
        <v>234</v>
      </c>
      <c r="C34" s="128">
        <v>375</v>
      </c>
      <c r="D34" s="128">
        <v>7</v>
      </c>
      <c r="E34" s="127" t="s">
        <v>409</v>
      </c>
      <c r="F34" s="129">
        <v>714285</v>
      </c>
    </row>
    <row r="35" spans="1:6" ht="12.75">
      <c r="A35" s="127">
        <v>20030658</v>
      </c>
      <c r="B35" s="127" t="s">
        <v>162</v>
      </c>
      <c r="C35" s="128">
        <v>469</v>
      </c>
      <c r="D35" s="128">
        <v>8</v>
      </c>
      <c r="E35" s="127" t="s">
        <v>436</v>
      </c>
      <c r="F35" s="129">
        <v>500000</v>
      </c>
    </row>
    <row r="36" spans="1:6" ht="12.75">
      <c r="A36" s="127">
        <v>19960195</v>
      </c>
      <c r="B36" s="127" t="s">
        <v>115</v>
      </c>
      <c r="C36" s="128">
        <v>374</v>
      </c>
      <c r="D36" s="128">
        <v>10</v>
      </c>
      <c r="E36" s="127" t="s">
        <v>407</v>
      </c>
      <c r="F36" s="129">
        <v>2500000</v>
      </c>
    </row>
    <row r="37" spans="1:6" ht="12.75">
      <c r="A37" s="127">
        <v>20010362</v>
      </c>
      <c r="B37" s="127" t="s">
        <v>468</v>
      </c>
      <c r="C37" s="128">
        <v>71</v>
      </c>
      <c r="D37" s="128">
        <v>10</v>
      </c>
      <c r="E37" s="127" t="s">
        <v>407</v>
      </c>
      <c r="F37" s="129">
        <v>1500000</v>
      </c>
    </row>
    <row r="38" spans="1:6" ht="12.75">
      <c r="A38" s="127">
        <v>20100122</v>
      </c>
      <c r="B38" s="127" t="s">
        <v>234</v>
      </c>
      <c r="C38" s="128">
        <v>375</v>
      </c>
      <c r="D38" s="128">
        <v>10</v>
      </c>
      <c r="E38" s="127" t="s">
        <v>407</v>
      </c>
      <c r="F38" s="129">
        <v>714285</v>
      </c>
    </row>
    <row r="39" spans="1:6" ht="12.75">
      <c r="A39" s="127">
        <v>20000172</v>
      </c>
      <c r="B39" s="127" t="s">
        <v>137</v>
      </c>
      <c r="C39" s="128">
        <v>374</v>
      </c>
      <c r="D39" s="128">
        <v>11</v>
      </c>
      <c r="E39" s="127" t="s">
        <v>417</v>
      </c>
      <c r="F39" s="129">
        <v>500000</v>
      </c>
    </row>
    <row r="40" spans="1:6" ht="12.75">
      <c r="A40" s="127">
        <v>20100100</v>
      </c>
      <c r="B40" s="127" t="s">
        <v>232</v>
      </c>
      <c r="C40" s="128">
        <v>73</v>
      </c>
      <c r="D40" s="128">
        <v>11</v>
      </c>
      <c r="E40" s="127" t="s">
        <v>417</v>
      </c>
      <c r="F40" s="129">
        <v>375000</v>
      </c>
    </row>
    <row r="41" spans="1:6" ht="12.75">
      <c r="A41" s="127">
        <v>20100122</v>
      </c>
      <c r="B41" s="127" t="s">
        <v>234</v>
      </c>
      <c r="C41" s="128">
        <v>375</v>
      </c>
      <c r="D41" s="128">
        <v>11</v>
      </c>
      <c r="E41" s="127" t="s">
        <v>417</v>
      </c>
      <c r="F41" s="129">
        <v>714285</v>
      </c>
    </row>
    <row r="42" spans="1:6" ht="12.75">
      <c r="A42" s="127">
        <v>20010362</v>
      </c>
      <c r="B42" s="127" t="s">
        <v>468</v>
      </c>
      <c r="C42" s="128">
        <v>71</v>
      </c>
      <c r="D42" s="128">
        <v>12</v>
      </c>
      <c r="E42" s="127" t="s">
        <v>424</v>
      </c>
      <c r="F42" s="129">
        <v>1200000</v>
      </c>
    </row>
    <row r="43" spans="1:6" ht="12.75">
      <c r="A43" s="127">
        <v>20030017</v>
      </c>
      <c r="B43" s="127" t="s">
        <v>147</v>
      </c>
      <c r="C43" s="128">
        <v>428</v>
      </c>
      <c r="D43" s="128">
        <v>12</v>
      </c>
      <c r="E43" s="127" t="s">
        <v>424</v>
      </c>
      <c r="F43" s="129">
        <v>500000</v>
      </c>
    </row>
    <row r="44" spans="1:6" ht="12.75">
      <c r="A44" s="127">
        <v>20030472</v>
      </c>
      <c r="B44" s="127" t="s">
        <v>158</v>
      </c>
      <c r="C44" s="128">
        <v>374</v>
      </c>
      <c r="D44" s="128">
        <v>12</v>
      </c>
      <c r="E44" s="127" t="s">
        <v>424</v>
      </c>
      <c r="F44" s="129">
        <v>1500000</v>
      </c>
    </row>
    <row r="45" spans="1:6" ht="12.75">
      <c r="A45" s="127">
        <v>20100100</v>
      </c>
      <c r="B45" s="127" t="s">
        <v>232</v>
      </c>
      <c r="C45" s="128">
        <v>73</v>
      </c>
      <c r="D45" s="128">
        <v>14</v>
      </c>
      <c r="E45" s="127" t="s">
        <v>450</v>
      </c>
      <c r="F45" s="129">
        <v>375000</v>
      </c>
    </row>
    <row r="46" spans="1:6" ht="12.75">
      <c r="A46" s="127">
        <v>20170149</v>
      </c>
      <c r="B46" s="127" t="s">
        <v>525</v>
      </c>
      <c r="C46" s="128">
        <v>638</v>
      </c>
      <c r="D46" s="128">
        <v>14</v>
      </c>
      <c r="E46" s="127" t="s">
        <v>450</v>
      </c>
      <c r="F46" s="129">
        <v>1000000</v>
      </c>
    </row>
    <row r="47" spans="1:6" ht="12.75">
      <c r="A47" s="127">
        <v>20030658</v>
      </c>
      <c r="B47" s="127" t="s">
        <v>162</v>
      </c>
      <c r="C47" s="128">
        <v>469</v>
      </c>
      <c r="D47" s="128">
        <v>15</v>
      </c>
      <c r="E47" s="127" t="s">
        <v>437</v>
      </c>
      <c r="F47" s="129">
        <v>500000</v>
      </c>
    </row>
    <row r="48" spans="1:6" ht="12.75">
      <c r="A48" s="127">
        <v>20190167</v>
      </c>
      <c r="B48" s="127" t="s">
        <v>535</v>
      </c>
      <c r="C48" s="128">
        <v>64</v>
      </c>
      <c r="D48" s="128">
        <v>15</v>
      </c>
      <c r="E48" s="127" t="s">
        <v>437</v>
      </c>
      <c r="F48" s="129">
        <v>12000000</v>
      </c>
    </row>
    <row r="49" spans="1:6" ht="12.75">
      <c r="A49" s="127">
        <v>19970063</v>
      </c>
      <c r="B49" s="127" t="s">
        <v>118</v>
      </c>
      <c r="C49" s="128">
        <v>374</v>
      </c>
      <c r="D49" s="128">
        <v>16</v>
      </c>
      <c r="E49" s="127" t="s">
        <v>410</v>
      </c>
      <c r="F49" s="129">
        <v>1100000</v>
      </c>
    </row>
    <row r="50" spans="1:6" ht="12.75">
      <c r="A50" s="127">
        <v>20030475</v>
      </c>
      <c r="B50" s="127" t="s">
        <v>19</v>
      </c>
      <c r="C50" s="128">
        <v>428</v>
      </c>
      <c r="D50" s="128">
        <v>16</v>
      </c>
      <c r="E50" s="127" t="s">
        <v>410</v>
      </c>
      <c r="F50" s="129">
        <v>222222</v>
      </c>
    </row>
    <row r="51" spans="1:6" ht="12.75">
      <c r="A51" s="127">
        <v>20170126</v>
      </c>
      <c r="B51" s="127" t="s">
        <v>287</v>
      </c>
      <c r="C51" s="128">
        <v>1099</v>
      </c>
      <c r="D51" s="128">
        <v>16</v>
      </c>
      <c r="E51" s="127" t="s">
        <v>410</v>
      </c>
      <c r="F51" s="129">
        <v>4000000</v>
      </c>
    </row>
    <row r="52" spans="1:6" ht="12.75">
      <c r="A52" s="127">
        <v>20030475</v>
      </c>
      <c r="B52" s="127" t="s">
        <v>19</v>
      </c>
      <c r="C52" s="128">
        <v>428</v>
      </c>
      <c r="D52" s="128">
        <v>17</v>
      </c>
      <c r="E52" s="127" t="s">
        <v>429</v>
      </c>
      <c r="F52" s="129">
        <v>222222</v>
      </c>
    </row>
    <row r="53" spans="1:6" ht="12.75">
      <c r="A53" s="127">
        <v>20120045</v>
      </c>
      <c r="B53" s="127" t="s">
        <v>243</v>
      </c>
      <c r="C53" s="128">
        <v>71</v>
      </c>
      <c r="D53" s="128">
        <v>17</v>
      </c>
      <c r="E53" s="127" t="s">
        <v>429</v>
      </c>
      <c r="F53" s="129">
        <v>4000000</v>
      </c>
    </row>
    <row r="54" spans="1:6" ht="12.75">
      <c r="A54" s="127">
        <v>20182617</v>
      </c>
      <c r="B54" s="127" t="s">
        <v>333</v>
      </c>
      <c r="C54" s="128">
        <v>678</v>
      </c>
      <c r="D54" s="128">
        <v>17</v>
      </c>
      <c r="E54" s="127" t="s">
        <v>429</v>
      </c>
      <c r="F54" s="129">
        <v>5000000</v>
      </c>
    </row>
    <row r="55" spans="1:6" ht="12.75">
      <c r="A55" s="127">
        <v>20030475</v>
      </c>
      <c r="B55" s="127" t="s">
        <v>19</v>
      </c>
      <c r="C55" s="128">
        <v>428</v>
      </c>
      <c r="D55" s="128">
        <v>18</v>
      </c>
      <c r="E55" s="127" t="s">
        <v>430</v>
      </c>
      <c r="F55" s="129">
        <v>222222</v>
      </c>
    </row>
    <row r="56" spans="1:6" ht="12.75">
      <c r="A56" s="127">
        <v>20110056</v>
      </c>
      <c r="B56" s="127" t="s">
        <v>236</v>
      </c>
      <c r="C56" s="128">
        <v>447</v>
      </c>
      <c r="D56" s="128">
        <v>18</v>
      </c>
      <c r="E56" s="127" t="s">
        <v>430</v>
      </c>
      <c r="F56" s="129">
        <v>2500000</v>
      </c>
    </row>
    <row r="57" spans="1:6" ht="12.75">
      <c r="A57" s="127">
        <v>20010362</v>
      </c>
      <c r="B57" s="127" t="s">
        <v>468</v>
      </c>
      <c r="C57" s="128">
        <v>71</v>
      </c>
      <c r="D57" s="128">
        <v>19</v>
      </c>
      <c r="E57" s="127" t="s">
        <v>431</v>
      </c>
      <c r="F57" s="129">
        <v>1500000</v>
      </c>
    </row>
    <row r="58" spans="1:6" ht="12.75">
      <c r="A58" s="127">
        <v>20030475</v>
      </c>
      <c r="B58" s="127" t="s">
        <v>19</v>
      </c>
      <c r="C58" s="128">
        <v>428</v>
      </c>
      <c r="D58" s="128">
        <v>19</v>
      </c>
      <c r="E58" s="127" t="s">
        <v>431</v>
      </c>
      <c r="F58" s="129">
        <v>222222</v>
      </c>
    </row>
    <row r="59" spans="1:6" ht="12.75">
      <c r="A59" s="127">
        <v>20110056</v>
      </c>
      <c r="B59" s="127" t="s">
        <v>236</v>
      </c>
      <c r="C59" s="128">
        <v>447</v>
      </c>
      <c r="D59" s="128">
        <v>19</v>
      </c>
      <c r="E59" s="127" t="s">
        <v>431</v>
      </c>
      <c r="F59" s="129">
        <v>2500000</v>
      </c>
    </row>
    <row r="60" spans="1:6" ht="12.75">
      <c r="A60" s="127">
        <v>20030475</v>
      </c>
      <c r="B60" s="127" t="s">
        <v>19</v>
      </c>
      <c r="C60" s="128">
        <v>428</v>
      </c>
      <c r="D60" s="128">
        <v>20</v>
      </c>
      <c r="E60" s="127" t="s">
        <v>432</v>
      </c>
      <c r="F60" s="129">
        <v>222222</v>
      </c>
    </row>
    <row r="61" spans="1:6" ht="12.75">
      <c r="A61" s="127">
        <v>20010362</v>
      </c>
      <c r="B61" s="127" t="s">
        <v>468</v>
      </c>
      <c r="C61" s="128">
        <v>71</v>
      </c>
      <c r="D61" s="128">
        <v>21</v>
      </c>
      <c r="E61" s="127" t="s">
        <v>433</v>
      </c>
      <c r="F61" s="129">
        <v>1800000</v>
      </c>
    </row>
    <row r="62" spans="1:6" ht="12.75">
      <c r="A62" s="127">
        <v>20030475</v>
      </c>
      <c r="B62" s="127" t="s">
        <v>19</v>
      </c>
      <c r="C62" s="128">
        <v>428</v>
      </c>
      <c r="D62" s="128">
        <v>21</v>
      </c>
      <c r="E62" s="127" t="s">
        <v>433</v>
      </c>
      <c r="F62" s="129">
        <v>222222</v>
      </c>
    </row>
    <row r="63" spans="1:6" ht="12.75">
      <c r="A63" s="127">
        <v>20110056</v>
      </c>
      <c r="B63" s="127" t="s">
        <v>236</v>
      </c>
      <c r="C63" s="128">
        <v>447</v>
      </c>
      <c r="D63" s="128">
        <v>21</v>
      </c>
      <c r="E63" s="127" t="s">
        <v>433</v>
      </c>
      <c r="F63" s="129">
        <v>2500000</v>
      </c>
    </row>
    <row r="64" spans="1:6" ht="12.75">
      <c r="A64" s="127">
        <v>20030475</v>
      </c>
      <c r="B64" s="127" t="s">
        <v>19</v>
      </c>
      <c r="C64" s="128">
        <v>428</v>
      </c>
      <c r="D64" s="128">
        <v>22</v>
      </c>
      <c r="E64" s="127" t="s">
        <v>434</v>
      </c>
      <c r="F64" s="129">
        <v>222222</v>
      </c>
    </row>
    <row r="65" spans="1:6" ht="12.75">
      <c r="A65" s="127">
        <v>20190169</v>
      </c>
      <c r="B65" s="127" t="s">
        <v>376</v>
      </c>
      <c r="C65" s="128">
        <v>639</v>
      </c>
      <c r="D65" s="128">
        <v>22</v>
      </c>
      <c r="E65" s="127" t="s">
        <v>434</v>
      </c>
      <c r="F65" s="129">
        <v>30434790</v>
      </c>
    </row>
    <row r="66" spans="1:6" ht="12.75">
      <c r="A66" s="127">
        <v>20030475</v>
      </c>
      <c r="B66" s="127" t="s">
        <v>19</v>
      </c>
      <c r="C66" s="128">
        <v>428</v>
      </c>
      <c r="D66" s="128">
        <v>24</v>
      </c>
      <c r="E66" s="127" t="s">
        <v>435</v>
      </c>
      <c r="F66" s="129">
        <v>222222</v>
      </c>
    </row>
    <row r="67" spans="1:6" ht="12.75">
      <c r="A67" s="127">
        <v>20100100</v>
      </c>
      <c r="B67" s="127" t="s">
        <v>232</v>
      </c>
      <c r="C67" s="128">
        <v>73</v>
      </c>
      <c r="D67" s="128">
        <v>24</v>
      </c>
      <c r="E67" s="127" t="s">
        <v>435</v>
      </c>
      <c r="F67" s="129">
        <v>375000</v>
      </c>
    </row>
    <row r="68" spans="1:6" ht="12.75">
      <c r="A68" s="127">
        <v>19980174</v>
      </c>
      <c r="B68" s="127" t="s">
        <v>120</v>
      </c>
      <c r="C68" s="128">
        <v>374</v>
      </c>
      <c r="D68" s="128">
        <v>25</v>
      </c>
      <c r="E68" s="127" t="s">
        <v>411</v>
      </c>
      <c r="F68" s="129">
        <v>3000000</v>
      </c>
    </row>
    <row r="69" spans="1:6" ht="12.75">
      <c r="A69" s="127">
        <v>20010118</v>
      </c>
      <c r="B69" s="127" t="s">
        <v>140</v>
      </c>
      <c r="C69" s="128">
        <v>374</v>
      </c>
      <c r="D69" s="128">
        <v>25</v>
      </c>
      <c r="E69" s="127" t="s">
        <v>411</v>
      </c>
      <c r="F69" s="129">
        <v>1600000</v>
      </c>
    </row>
    <row r="70" spans="1:6" ht="12.75">
      <c r="A70" s="127">
        <v>20030475</v>
      </c>
      <c r="B70" s="127" t="s">
        <v>19</v>
      </c>
      <c r="C70" s="128">
        <v>428</v>
      </c>
      <c r="D70" s="128">
        <v>25</v>
      </c>
      <c r="E70" s="127" t="s">
        <v>411</v>
      </c>
      <c r="F70" s="129">
        <v>222224</v>
      </c>
    </row>
    <row r="71" spans="1:6" ht="12.75">
      <c r="A71" s="127">
        <v>20110056</v>
      </c>
      <c r="B71" s="127" t="s">
        <v>236</v>
      </c>
      <c r="C71" s="128">
        <v>447</v>
      </c>
      <c r="D71" s="128">
        <v>26</v>
      </c>
      <c r="E71" s="127" t="s">
        <v>453</v>
      </c>
      <c r="F71" s="129">
        <v>2500000</v>
      </c>
    </row>
    <row r="72" spans="1:6" ht="12.75">
      <c r="A72" s="127">
        <v>20080078</v>
      </c>
      <c r="B72" s="127" t="s">
        <v>219</v>
      </c>
      <c r="C72" s="128">
        <v>428</v>
      </c>
      <c r="D72" s="128">
        <v>29</v>
      </c>
      <c r="E72" s="127" t="s">
        <v>445</v>
      </c>
      <c r="F72" s="129">
        <v>5000000</v>
      </c>
    </row>
    <row r="73" spans="1:6" ht="12.75">
      <c r="A73" s="127">
        <v>20170128</v>
      </c>
      <c r="B73" s="127" t="s">
        <v>289</v>
      </c>
      <c r="C73" s="128">
        <v>427</v>
      </c>
      <c r="D73" s="128">
        <v>29</v>
      </c>
      <c r="E73" s="127" t="s">
        <v>445</v>
      </c>
      <c r="F73" s="129">
        <v>20000000</v>
      </c>
    </row>
    <row r="74" spans="1:6" ht="12.75">
      <c r="A74" s="127">
        <v>19940414</v>
      </c>
      <c r="B74" s="127" t="s">
        <v>111</v>
      </c>
      <c r="C74" s="128">
        <v>374</v>
      </c>
      <c r="D74" s="128">
        <v>30</v>
      </c>
      <c r="E74" s="127" t="s">
        <v>405</v>
      </c>
      <c r="F74" s="129">
        <v>2000000</v>
      </c>
    </row>
    <row r="75" spans="1:6" ht="12.75">
      <c r="A75" s="127">
        <v>20110092</v>
      </c>
      <c r="B75" s="127" t="s">
        <v>239</v>
      </c>
      <c r="C75" s="128">
        <v>415</v>
      </c>
      <c r="D75" s="128">
        <v>32</v>
      </c>
      <c r="E75" s="127" t="s">
        <v>412</v>
      </c>
      <c r="F75" s="129">
        <v>10500000</v>
      </c>
    </row>
    <row r="76" spans="1:6" ht="12.75">
      <c r="A76" s="127">
        <v>20190003</v>
      </c>
      <c r="B76" s="127" t="s">
        <v>336</v>
      </c>
      <c r="C76" s="128">
        <v>415</v>
      </c>
      <c r="D76" s="128">
        <v>32</v>
      </c>
      <c r="E76" s="127" t="s">
        <v>412</v>
      </c>
      <c r="F76" s="129">
        <v>4500000</v>
      </c>
    </row>
    <row r="77" spans="1:6" ht="12.75">
      <c r="A77" s="127">
        <v>20190004</v>
      </c>
      <c r="B77" s="127" t="s">
        <v>337</v>
      </c>
      <c r="C77" s="128">
        <v>415</v>
      </c>
      <c r="D77" s="128">
        <v>32</v>
      </c>
      <c r="E77" s="127" t="s">
        <v>412</v>
      </c>
      <c r="F77" s="129">
        <v>500000</v>
      </c>
    </row>
    <row r="78" spans="1:6" ht="12.75">
      <c r="A78" s="127">
        <v>20190005</v>
      </c>
      <c r="B78" s="127" t="s">
        <v>338</v>
      </c>
      <c r="C78" s="128">
        <v>415</v>
      </c>
      <c r="D78" s="128">
        <v>32</v>
      </c>
      <c r="E78" s="127" t="s">
        <v>412</v>
      </c>
      <c r="F78" s="129">
        <v>1000000</v>
      </c>
    </row>
    <row r="79" spans="1:6" ht="12.75">
      <c r="A79" s="127">
        <v>20190198</v>
      </c>
      <c r="B79" s="127" t="s">
        <v>396</v>
      </c>
      <c r="C79" s="128">
        <v>73</v>
      </c>
      <c r="D79" s="128">
        <v>32</v>
      </c>
      <c r="E79" s="127" t="s">
        <v>412</v>
      </c>
      <c r="F79" s="129">
        <v>1000000</v>
      </c>
    </row>
    <row r="80" spans="1:6" ht="12.75">
      <c r="A80" s="127">
        <v>20182618</v>
      </c>
      <c r="B80" s="127" t="s">
        <v>334</v>
      </c>
      <c r="C80" s="128">
        <v>678</v>
      </c>
      <c r="D80" s="128">
        <v>34</v>
      </c>
      <c r="E80" s="127" t="s">
        <v>447</v>
      </c>
      <c r="F80" s="129">
        <v>5000000</v>
      </c>
    </row>
    <row r="81" spans="1:6" ht="12.75">
      <c r="A81" s="127">
        <v>20010362</v>
      </c>
      <c r="B81" s="127" t="s">
        <v>468</v>
      </c>
      <c r="C81" s="128">
        <v>71</v>
      </c>
      <c r="D81" s="128">
        <v>35</v>
      </c>
      <c r="E81" s="127" t="s">
        <v>458</v>
      </c>
      <c r="F81" s="129">
        <v>1600000</v>
      </c>
    </row>
    <row r="82" spans="1:6" ht="12.75">
      <c r="A82" s="127">
        <v>20100100</v>
      </c>
      <c r="B82" s="127" t="s">
        <v>232</v>
      </c>
      <c r="C82" s="128">
        <v>73</v>
      </c>
      <c r="D82" s="128">
        <v>35</v>
      </c>
      <c r="E82" s="127" t="s">
        <v>458</v>
      </c>
      <c r="F82" s="129">
        <v>375000</v>
      </c>
    </row>
    <row r="83" spans="1:6" ht="12.75">
      <c r="A83" s="127">
        <v>20190054</v>
      </c>
      <c r="B83" s="127" t="s">
        <v>345</v>
      </c>
      <c r="C83" s="128">
        <v>1703</v>
      </c>
      <c r="D83" s="128">
        <v>35</v>
      </c>
      <c r="E83" s="127" t="s">
        <v>458</v>
      </c>
      <c r="F83" s="129">
        <v>15000000</v>
      </c>
    </row>
    <row r="84" spans="1:6" ht="12.75">
      <c r="A84" s="127">
        <v>20100122</v>
      </c>
      <c r="B84" s="127" t="s">
        <v>234</v>
      </c>
      <c r="C84" s="128">
        <v>375</v>
      </c>
      <c r="D84" s="128">
        <v>36</v>
      </c>
      <c r="E84" s="127" t="s">
        <v>448</v>
      </c>
      <c r="F84" s="129">
        <v>714285</v>
      </c>
    </row>
    <row r="85" spans="1:6" ht="12.75">
      <c r="A85" s="127">
        <v>20100122</v>
      </c>
      <c r="B85" s="127" t="s">
        <v>234</v>
      </c>
      <c r="C85" s="128">
        <v>375</v>
      </c>
      <c r="D85" s="128">
        <v>37</v>
      </c>
      <c r="E85" s="127" t="s">
        <v>451</v>
      </c>
      <c r="F85" s="129">
        <v>714285</v>
      </c>
    </row>
    <row r="86" spans="1:6" ht="12.75">
      <c r="A86" s="127">
        <v>20130054</v>
      </c>
      <c r="B86" s="127" t="s">
        <v>487</v>
      </c>
      <c r="C86" s="128">
        <v>415</v>
      </c>
      <c r="D86" s="128">
        <v>37</v>
      </c>
      <c r="E86" s="127" t="s">
        <v>451</v>
      </c>
      <c r="F86" s="129">
        <v>6125000</v>
      </c>
    </row>
    <row r="87" spans="1:6" ht="12.75">
      <c r="A87" s="127">
        <v>20170090</v>
      </c>
      <c r="B87" s="127" t="s">
        <v>489</v>
      </c>
      <c r="C87" s="128">
        <v>415</v>
      </c>
      <c r="D87" s="128">
        <v>37</v>
      </c>
      <c r="E87" s="127" t="s">
        <v>451</v>
      </c>
      <c r="F87" s="129">
        <v>3500000</v>
      </c>
    </row>
    <row r="88" spans="1:6" ht="12.75">
      <c r="A88" s="127">
        <v>20170092</v>
      </c>
      <c r="B88" s="127" t="s">
        <v>490</v>
      </c>
      <c r="C88" s="128">
        <v>415</v>
      </c>
      <c r="D88" s="128">
        <v>37</v>
      </c>
      <c r="E88" s="127" t="s">
        <v>451</v>
      </c>
      <c r="F88" s="129">
        <v>2625000</v>
      </c>
    </row>
    <row r="89" spans="1:6" ht="12.75">
      <c r="A89" s="127">
        <v>20060103</v>
      </c>
      <c r="B89" s="127" t="s">
        <v>190</v>
      </c>
      <c r="C89" s="128">
        <v>1626</v>
      </c>
      <c r="D89" s="128">
        <v>38</v>
      </c>
      <c r="E89" s="127" t="s">
        <v>439</v>
      </c>
      <c r="F89" s="129">
        <v>333334</v>
      </c>
    </row>
    <row r="90" spans="1:6" ht="12.75">
      <c r="A90" s="127">
        <v>20100122</v>
      </c>
      <c r="B90" s="127" t="s">
        <v>234</v>
      </c>
      <c r="C90" s="128">
        <v>375</v>
      </c>
      <c r="D90" s="128">
        <v>38</v>
      </c>
      <c r="E90" s="127" t="s">
        <v>439</v>
      </c>
      <c r="F90" s="129">
        <v>714285</v>
      </c>
    </row>
    <row r="91" spans="1:6" ht="12.75">
      <c r="A91" s="127">
        <v>20190162</v>
      </c>
      <c r="B91" s="127" t="s">
        <v>372</v>
      </c>
      <c r="C91" s="128">
        <v>80</v>
      </c>
      <c r="D91" s="128">
        <v>38</v>
      </c>
      <c r="E91" s="127" t="s">
        <v>439</v>
      </c>
      <c r="F91" s="129">
        <v>500000</v>
      </c>
    </row>
    <row r="92" spans="1:6" ht="12.75">
      <c r="A92" s="127">
        <v>20030472</v>
      </c>
      <c r="B92" s="127" t="s">
        <v>158</v>
      </c>
      <c r="C92" s="128">
        <v>374</v>
      </c>
      <c r="D92" s="128">
        <v>39</v>
      </c>
      <c r="E92" s="127" t="s">
        <v>428</v>
      </c>
      <c r="F92" s="129">
        <v>1500000</v>
      </c>
    </row>
    <row r="93" spans="1:6" ht="12.75">
      <c r="A93" s="127">
        <v>20010362</v>
      </c>
      <c r="B93" s="127" t="s">
        <v>468</v>
      </c>
      <c r="C93" s="128">
        <v>71</v>
      </c>
      <c r="D93" s="128">
        <v>40</v>
      </c>
      <c r="E93" s="127" t="s">
        <v>425</v>
      </c>
      <c r="F93" s="129">
        <v>1800000</v>
      </c>
    </row>
    <row r="94" spans="1:6" ht="12.75">
      <c r="A94" s="127">
        <v>20042992</v>
      </c>
      <c r="B94" s="127" t="s">
        <v>169</v>
      </c>
      <c r="C94" s="128">
        <v>374</v>
      </c>
      <c r="D94" s="128">
        <v>40</v>
      </c>
      <c r="E94" s="127" t="s">
        <v>425</v>
      </c>
      <c r="F94" s="129">
        <v>1000000</v>
      </c>
    </row>
    <row r="95" spans="1:6" ht="12.75">
      <c r="A95" s="127">
        <v>20060241</v>
      </c>
      <c r="B95" s="127" t="s">
        <v>201</v>
      </c>
      <c r="C95" s="128">
        <v>428</v>
      </c>
      <c r="D95" s="128">
        <v>40</v>
      </c>
      <c r="E95" s="127" t="s">
        <v>425</v>
      </c>
      <c r="F95" s="129">
        <v>1500000</v>
      </c>
    </row>
    <row r="96" spans="1:6" ht="12.75">
      <c r="A96" s="127">
        <v>20080081</v>
      </c>
      <c r="B96" s="127" t="s">
        <v>222</v>
      </c>
      <c r="C96" s="128">
        <v>428</v>
      </c>
      <c r="D96" s="128">
        <v>40</v>
      </c>
      <c r="E96" s="127" t="s">
        <v>425</v>
      </c>
      <c r="F96" s="129">
        <v>500000</v>
      </c>
    </row>
    <row r="97" spans="1:6" ht="12.75">
      <c r="A97" s="127">
        <v>20100122</v>
      </c>
      <c r="B97" s="127" t="s">
        <v>234</v>
      </c>
      <c r="C97" s="128">
        <v>375</v>
      </c>
      <c r="D97" s="128">
        <v>40</v>
      </c>
      <c r="E97" s="127" t="s">
        <v>425</v>
      </c>
      <c r="F97" s="129">
        <v>714285</v>
      </c>
    </row>
    <row r="98" spans="1:6" ht="12.75">
      <c r="A98" s="127">
        <v>20120043</v>
      </c>
      <c r="B98" s="127" t="s">
        <v>486</v>
      </c>
      <c r="C98" s="128">
        <v>415</v>
      </c>
      <c r="D98" s="128">
        <v>40</v>
      </c>
      <c r="E98" s="127" t="s">
        <v>425</v>
      </c>
      <c r="F98" s="129">
        <v>875000</v>
      </c>
    </row>
    <row r="99" spans="1:6" ht="12.75">
      <c r="A99" s="127">
        <v>20170094</v>
      </c>
      <c r="B99" s="127" t="s">
        <v>491</v>
      </c>
      <c r="C99" s="128">
        <v>415</v>
      </c>
      <c r="D99" s="128">
        <v>40</v>
      </c>
      <c r="E99" s="127" t="s">
        <v>425</v>
      </c>
      <c r="F99" s="129">
        <v>5250000</v>
      </c>
    </row>
    <row r="100" spans="1:6" ht="12.75">
      <c r="A100" s="127">
        <v>20170097</v>
      </c>
      <c r="B100" s="127" t="s">
        <v>492</v>
      </c>
      <c r="C100" s="128">
        <v>415</v>
      </c>
      <c r="D100" s="128">
        <v>40</v>
      </c>
      <c r="E100" s="127" t="s">
        <v>425</v>
      </c>
      <c r="F100" s="129">
        <v>4900000</v>
      </c>
    </row>
    <row r="101" spans="1:6" ht="12.75">
      <c r="A101" s="127">
        <v>20170099</v>
      </c>
      <c r="B101" s="127" t="s">
        <v>493</v>
      </c>
      <c r="C101" s="128">
        <v>415</v>
      </c>
      <c r="D101" s="128">
        <v>40</v>
      </c>
      <c r="E101" s="127" t="s">
        <v>425</v>
      </c>
      <c r="F101" s="129">
        <v>3675000</v>
      </c>
    </row>
    <row r="102" spans="1:6" ht="12.75">
      <c r="A102" s="127">
        <v>20170101</v>
      </c>
      <c r="B102" s="127" t="s">
        <v>494</v>
      </c>
      <c r="C102" s="128">
        <v>415</v>
      </c>
      <c r="D102" s="128">
        <v>40</v>
      </c>
      <c r="E102" s="127" t="s">
        <v>425</v>
      </c>
      <c r="F102" s="129">
        <v>7350000</v>
      </c>
    </row>
    <row r="103" spans="1:6" ht="12.75">
      <c r="A103" s="127">
        <v>20060103</v>
      </c>
      <c r="B103" s="127" t="s">
        <v>190</v>
      </c>
      <c r="C103" s="128">
        <v>1626</v>
      </c>
      <c r="D103" s="128">
        <v>41</v>
      </c>
      <c r="E103" s="127" t="s">
        <v>440</v>
      </c>
      <c r="F103" s="129">
        <v>333333.34</v>
      </c>
    </row>
    <row r="104" spans="1:6" ht="12.75">
      <c r="A104" s="127">
        <v>20100122</v>
      </c>
      <c r="B104" s="127" t="s">
        <v>234</v>
      </c>
      <c r="C104" s="128">
        <v>375</v>
      </c>
      <c r="D104" s="128">
        <v>41</v>
      </c>
      <c r="E104" s="127" t="s">
        <v>440</v>
      </c>
      <c r="F104" s="129">
        <v>714285</v>
      </c>
    </row>
    <row r="105" spans="1:6" ht="12.75">
      <c r="A105" s="127">
        <v>20110091</v>
      </c>
      <c r="B105" s="127" t="s">
        <v>238</v>
      </c>
      <c r="C105" s="128">
        <v>415</v>
      </c>
      <c r="D105" s="128">
        <v>41</v>
      </c>
      <c r="E105" s="127" t="s">
        <v>440</v>
      </c>
      <c r="F105" s="129">
        <v>800000</v>
      </c>
    </row>
    <row r="106" spans="1:6" ht="12.75">
      <c r="A106" s="127">
        <v>20120033</v>
      </c>
      <c r="B106" s="127" t="s">
        <v>242</v>
      </c>
      <c r="C106" s="128">
        <v>415</v>
      </c>
      <c r="D106" s="128">
        <v>41</v>
      </c>
      <c r="E106" s="127" t="s">
        <v>440</v>
      </c>
      <c r="F106" s="129">
        <v>45000000</v>
      </c>
    </row>
    <row r="107" spans="1:6" ht="12.75">
      <c r="A107" s="127">
        <v>20140010</v>
      </c>
      <c r="B107" s="127" t="s">
        <v>256</v>
      </c>
      <c r="C107" s="128">
        <v>1703</v>
      </c>
      <c r="D107" s="128">
        <v>41</v>
      </c>
      <c r="E107" s="127" t="s">
        <v>440</v>
      </c>
      <c r="F107" s="129">
        <v>10000000</v>
      </c>
    </row>
    <row r="108" spans="1:6" ht="12.75">
      <c r="A108" s="127">
        <v>20162191</v>
      </c>
      <c r="B108" s="127" t="s">
        <v>262</v>
      </c>
      <c r="C108" s="128">
        <v>1099</v>
      </c>
      <c r="D108" s="128">
        <v>41</v>
      </c>
      <c r="E108" s="127" t="s">
        <v>440</v>
      </c>
      <c r="F108" s="129">
        <v>1000000</v>
      </c>
    </row>
    <row r="109" spans="1:6" ht="12.75">
      <c r="A109" s="127">
        <v>20170069</v>
      </c>
      <c r="B109" s="127" t="s">
        <v>271</v>
      </c>
      <c r="C109" s="128">
        <v>415</v>
      </c>
      <c r="D109" s="128">
        <v>41</v>
      </c>
      <c r="E109" s="127" t="s">
        <v>440</v>
      </c>
      <c r="F109" s="129">
        <v>750000</v>
      </c>
    </row>
    <row r="110" spans="1:6" ht="12.75">
      <c r="A110" s="127">
        <v>20170070</v>
      </c>
      <c r="B110" s="127" t="s">
        <v>272</v>
      </c>
      <c r="C110" s="128">
        <v>415</v>
      </c>
      <c r="D110" s="128">
        <v>41</v>
      </c>
      <c r="E110" s="127" t="s">
        <v>440</v>
      </c>
      <c r="F110" s="129">
        <v>650000</v>
      </c>
    </row>
    <row r="111" spans="1:6" ht="12.75">
      <c r="A111" s="127">
        <v>20170072</v>
      </c>
      <c r="B111" s="127" t="s">
        <v>274</v>
      </c>
      <c r="C111" s="128">
        <v>415</v>
      </c>
      <c r="D111" s="128">
        <v>41</v>
      </c>
      <c r="E111" s="127" t="s">
        <v>440</v>
      </c>
      <c r="F111" s="129">
        <v>850000</v>
      </c>
    </row>
    <row r="112" spans="1:6" ht="12.75">
      <c r="A112" s="127">
        <v>20170091</v>
      </c>
      <c r="B112" s="127" t="s">
        <v>278</v>
      </c>
      <c r="C112" s="128">
        <v>415</v>
      </c>
      <c r="D112" s="128">
        <v>41</v>
      </c>
      <c r="E112" s="127" t="s">
        <v>440</v>
      </c>
      <c r="F112" s="129">
        <v>35000000</v>
      </c>
    </row>
    <row r="113" spans="1:6" ht="12.75">
      <c r="A113" s="127">
        <v>20170093</v>
      </c>
      <c r="B113" s="127" t="s">
        <v>279</v>
      </c>
      <c r="C113" s="128">
        <v>415</v>
      </c>
      <c r="D113" s="128">
        <v>41</v>
      </c>
      <c r="E113" s="127" t="s">
        <v>440</v>
      </c>
      <c r="F113" s="129">
        <v>15000000</v>
      </c>
    </row>
    <row r="114" spans="1:6" ht="12.75">
      <c r="A114" s="127">
        <v>20170096</v>
      </c>
      <c r="B114" s="127" t="s">
        <v>280</v>
      </c>
      <c r="C114" s="128">
        <v>415</v>
      </c>
      <c r="D114" s="128">
        <v>41</v>
      </c>
      <c r="E114" s="127" t="s">
        <v>440</v>
      </c>
      <c r="F114" s="129">
        <v>25000000</v>
      </c>
    </row>
    <row r="115" spans="1:6" ht="12.75">
      <c r="A115" s="127">
        <v>20182619</v>
      </c>
      <c r="B115" s="127" t="s">
        <v>335</v>
      </c>
      <c r="C115" s="128">
        <v>65</v>
      </c>
      <c r="D115" s="128">
        <v>42</v>
      </c>
      <c r="E115" s="127" t="s">
        <v>457</v>
      </c>
      <c r="F115" s="129">
        <v>5000000</v>
      </c>
    </row>
    <row r="116" spans="1:6" ht="12.75">
      <c r="A116" s="127">
        <v>20070147</v>
      </c>
      <c r="B116" s="127" t="s">
        <v>207</v>
      </c>
      <c r="C116" s="128">
        <v>975</v>
      </c>
      <c r="D116" s="128">
        <v>43</v>
      </c>
      <c r="E116" s="127" t="s">
        <v>444</v>
      </c>
      <c r="F116" s="129">
        <v>50000000</v>
      </c>
    </row>
    <row r="117" spans="1:6" ht="12.75">
      <c r="A117" s="127">
        <v>20010362</v>
      </c>
      <c r="B117" s="127" t="s">
        <v>468</v>
      </c>
      <c r="C117" s="128">
        <v>71</v>
      </c>
      <c r="D117" s="128">
        <v>44</v>
      </c>
      <c r="E117" s="127" t="s">
        <v>452</v>
      </c>
      <c r="F117" s="129">
        <v>2000000</v>
      </c>
    </row>
    <row r="118" spans="1:6" ht="12.75">
      <c r="A118" s="127">
        <v>20100122</v>
      </c>
      <c r="B118" s="127" t="s">
        <v>234</v>
      </c>
      <c r="C118" s="128">
        <v>375</v>
      </c>
      <c r="D118" s="128">
        <v>44</v>
      </c>
      <c r="E118" s="127" t="s">
        <v>452</v>
      </c>
      <c r="F118" s="129">
        <v>714285</v>
      </c>
    </row>
    <row r="119" spans="1:6" ht="12.75">
      <c r="A119" s="127">
        <v>20190155</v>
      </c>
      <c r="B119" s="127" t="s">
        <v>516</v>
      </c>
      <c r="C119" s="128">
        <v>1114</v>
      </c>
      <c r="D119" s="128">
        <v>44</v>
      </c>
      <c r="E119" s="127" t="s">
        <v>452</v>
      </c>
      <c r="F119" s="129">
        <v>5000000</v>
      </c>
    </row>
    <row r="120" spans="1:6" ht="12.75">
      <c r="A120" s="127">
        <v>20190199</v>
      </c>
      <c r="B120" s="127" t="s">
        <v>536</v>
      </c>
      <c r="C120" s="128">
        <v>73</v>
      </c>
      <c r="D120" s="128">
        <v>44</v>
      </c>
      <c r="E120" s="127" t="s">
        <v>452</v>
      </c>
      <c r="F120" s="129">
        <v>2000000</v>
      </c>
    </row>
    <row r="121" spans="1:6" ht="12.75">
      <c r="A121" s="127">
        <v>20120030</v>
      </c>
      <c r="B121" s="127" t="s">
        <v>240</v>
      </c>
      <c r="C121" s="128">
        <v>415</v>
      </c>
      <c r="D121" s="128">
        <v>45</v>
      </c>
      <c r="E121" s="127" t="s">
        <v>455</v>
      </c>
      <c r="F121" s="129">
        <v>5000000</v>
      </c>
    </row>
    <row r="122" spans="1:6" ht="12.75">
      <c r="A122" s="127">
        <v>20170079</v>
      </c>
      <c r="B122" s="127" t="s">
        <v>275</v>
      </c>
      <c r="C122" s="128">
        <v>415</v>
      </c>
      <c r="D122" s="128">
        <v>45</v>
      </c>
      <c r="E122" s="127" t="s">
        <v>455</v>
      </c>
      <c r="F122" s="129">
        <v>2500000</v>
      </c>
    </row>
    <row r="123" spans="1:6" ht="12.75">
      <c r="A123" s="127">
        <v>20170081</v>
      </c>
      <c r="B123" s="127" t="s">
        <v>276</v>
      </c>
      <c r="C123" s="128">
        <v>415</v>
      </c>
      <c r="D123" s="128">
        <v>45</v>
      </c>
      <c r="E123" s="127" t="s">
        <v>455</v>
      </c>
      <c r="F123" s="129">
        <v>2000000</v>
      </c>
    </row>
    <row r="124" spans="1:6" ht="12.75">
      <c r="A124" s="127">
        <v>20170083</v>
      </c>
      <c r="B124" s="127" t="s">
        <v>277</v>
      </c>
      <c r="C124" s="128">
        <v>415</v>
      </c>
      <c r="D124" s="128">
        <v>45</v>
      </c>
      <c r="E124" s="127" t="s">
        <v>455</v>
      </c>
      <c r="F124" s="129">
        <v>3500000</v>
      </c>
    </row>
    <row r="125" spans="1:6" ht="12.75">
      <c r="A125" s="127">
        <v>20010119</v>
      </c>
      <c r="B125" s="127" t="s">
        <v>141</v>
      </c>
      <c r="C125" s="128">
        <v>374</v>
      </c>
      <c r="D125" s="128">
        <v>46</v>
      </c>
      <c r="E125" s="127" t="s">
        <v>420</v>
      </c>
      <c r="F125" s="129">
        <v>1500000</v>
      </c>
    </row>
    <row r="126" spans="1:6" ht="12.75">
      <c r="A126" s="127">
        <v>20060103</v>
      </c>
      <c r="B126" s="127" t="s">
        <v>190</v>
      </c>
      <c r="C126" s="128">
        <v>1626</v>
      </c>
      <c r="D126" s="128">
        <v>46</v>
      </c>
      <c r="E126" s="127" t="s">
        <v>420</v>
      </c>
      <c r="F126" s="129">
        <v>333333.34</v>
      </c>
    </row>
    <row r="127" spans="1:6" ht="12.75">
      <c r="A127" s="127">
        <v>20190168</v>
      </c>
      <c r="B127" s="127" t="s">
        <v>375</v>
      </c>
      <c r="C127" s="128">
        <v>80</v>
      </c>
      <c r="D127" s="128">
        <v>47</v>
      </c>
      <c r="E127" s="127" t="s">
        <v>460</v>
      </c>
      <c r="F127" s="129">
        <v>500000</v>
      </c>
    </row>
    <row r="128" spans="1:6" ht="12.75">
      <c r="A128" s="127">
        <v>19980402</v>
      </c>
      <c r="B128" s="127" t="s">
        <v>127</v>
      </c>
      <c r="C128" s="128">
        <v>374</v>
      </c>
      <c r="D128" s="128">
        <v>48</v>
      </c>
      <c r="E128" s="127" t="s">
        <v>414</v>
      </c>
      <c r="F128" s="129">
        <v>1000000</v>
      </c>
    </row>
    <row r="129" spans="1:6" ht="12.75">
      <c r="A129" s="127">
        <v>20010362</v>
      </c>
      <c r="B129" s="127" t="s">
        <v>468</v>
      </c>
      <c r="C129" s="128">
        <v>71</v>
      </c>
      <c r="D129" s="128">
        <v>48</v>
      </c>
      <c r="E129" s="127" t="s">
        <v>414</v>
      </c>
      <c r="F129" s="129">
        <v>1700000</v>
      </c>
    </row>
    <row r="130" spans="1:6" ht="12.75">
      <c r="A130" s="127">
        <v>20090053</v>
      </c>
      <c r="B130" s="127" t="s">
        <v>228</v>
      </c>
      <c r="C130" s="128">
        <v>805</v>
      </c>
      <c r="D130" s="128">
        <v>48</v>
      </c>
      <c r="E130" s="127" t="s">
        <v>414</v>
      </c>
      <c r="F130" s="129">
        <v>800000</v>
      </c>
    </row>
    <row r="131" spans="1:6" ht="12.75">
      <c r="A131" s="127">
        <v>20110066</v>
      </c>
      <c r="B131" s="127" t="s">
        <v>237</v>
      </c>
      <c r="C131" s="128">
        <v>447</v>
      </c>
      <c r="D131" s="128">
        <v>48</v>
      </c>
      <c r="E131" s="127" t="s">
        <v>414</v>
      </c>
      <c r="F131" s="129">
        <v>666666</v>
      </c>
    </row>
    <row r="132" spans="1:6" ht="12.75">
      <c r="A132" s="127">
        <v>20190170</v>
      </c>
      <c r="B132" s="127" t="s">
        <v>377</v>
      </c>
      <c r="C132" s="128">
        <v>80</v>
      </c>
      <c r="D132" s="128">
        <v>48</v>
      </c>
      <c r="E132" s="127" t="s">
        <v>414</v>
      </c>
      <c r="F132" s="129">
        <v>250000</v>
      </c>
    </row>
    <row r="133" spans="1:6" ht="12.75">
      <c r="A133" s="127">
        <v>20190195</v>
      </c>
      <c r="B133" s="127" t="s">
        <v>394</v>
      </c>
      <c r="C133" s="128">
        <v>885</v>
      </c>
      <c r="D133" s="128">
        <v>48</v>
      </c>
      <c r="E133" s="127" t="s">
        <v>414</v>
      </c>
      <c r="F133" s="129">
        <v>200000</v>
      </c>
    </row>
    <row r="134" spans="1:6" ht="12.75">
      <c r="A134" s="127">
        <v>20110066</v>
      </c>
      <c r="B134" s="127" t="s">
        <v>237</v>
      </c>
      <c r="C134" s="128">
        <v>447</v>
      </c>
      <c r="D134" s="128">
        <v>49</v>
      </c>
      <c r="E134" s="127" t="s">
        <v>454</v>
      </c>
      <c r="F134" s="129">
        <v>666666.67</v>
      </c>
    </row>
    <row r="135" spans="1:6" ht="12.75">
      <c r="A135" s="127">
        <v>20000160</v>
      </c>
      <c r="B135" s="127" t="s">
        <v>136</v>
      </c>
      <c r="C135" s="128">
        <v>64</v>
      </c>
      <c r="D135" s="128">
        <v>50</v>
      </c>
      <c r="E135" s="127" t="s">
        <v>416</v>
      </c>
      <c r="F135" s="129">
        <v>2200000</v>
      </c>
    </row>
    <row r="136" spans="1:6" ht="12.75">
      <c r="A136" s="127">
        <v>20110066</v>
      </c>
      <c r="B136" s="127" t="s">
        <v>237</v>
      </c>
      <c r="C136" s="128">
        <v>447</v>
      </c>
      <c r="D136" s="128">
        <v>50</v>
      </c>
      <c r="E136" s="127" t="s">
        <v>416</v>
      </c>
      <c r="F136" s="129">
        <v>666666.67</v>
      </c>
    </row>
    <row r="137" spans="1:6" ht="12.75">
      <c r="A137" s="127">
        <v>19980266</v>
      </c>
      <c r="B137" s="127" t="s">
        <v>123</v>
      </c>
      <c r="C137" s="128">
        <v>1480</v>
      </c>
      <c r="D137" s="128">
        <v>51</v>
      </c>
      <c r="E137" s="127" t="s">
        <v>421</v>
      </c>
      <c r="F137" s="129">
        <v>700000</v>
      </c>
    </row>
    <row r="138" spans="1:6" ht="12.75">
      <c r="A138" s="127">
        <v>20000106</v>
      </c>
      <c r="B138" s="127" t="s">
        <v>467</v>
      </c>
      <c r="C138" s="128">
        <v>468</v>
      </c>
      <c r="D138" s="128">
        <v>51</v>
      </c>
      <c r="E138" s="127" t="s">
        <v>421</v>
      </c>
      <c r="F138" s="129">
        <v>3000000</v>
      </c>
    </row>
    <row r="139" spans="1:6" ht="12.75">
      <c r="A139" s="127">
        <v>20010119</v>
      </c>
      <c r="B139" s="127" t="s">
        <v>141</v>
      </c>
      <c r="C139" s="128">
        <v>374</v>
      </c>
      <c r="D139" s="128">
        <v>51</v>
      </c>
      <c r="E139" s="127" t="s">
        <v>421</v>
      </c>
      <c r="F139" s="129">
        <v>1500000</v>
      </c>
    </row>
    <row r="140" spans="1:6" ht="12.75">
      <c r="A140" s="127">
        <v>20010221</v>
      </c>
      <c r="B140" s="127" t="s">
        <v>142</v>
      </c>
      <c r="C140" s="128">
        <v>865</v>
      </c>
      <c r="D140" s="128">
        <v>51</v>
      </c>
      <c r="E140" s="127" t="s">
        <v>421</v>
      </c>
      <c r="F140" s="129">
        <v>2000000</v>
      </c>
    </row>
    <row r="141" spans="1:6" ht="12.75">
      <c r="A141" s="127">
        <v>20030470</v>
      </c>
      <c r="B141" s="127" t="s">
        <v>156</v>
      </c>
      <c r="C141" s="128">
        <v>374</v>
      </c>
      <c r="D141" s="128">
        <v>51</v>
      </c>
      <c r="E141" s="127" t="s">
        <v>421</v>
      </c>
      <c r="F141" s="129">
        <v>500000</v>
      </c>
    </row>
    <row r="142" spans="1:6" ht="12.75">
      <c r="A142" s="127">
        <v>20100122</v>
      </c>
      <c r="B142" s="127" t="s">
        <v>234</v>
      </c>
      <c r="C142" s="128">
        <v>375</v>
      </c>
      <c r="D142" s="128">
        <v>52</v>
      </c>
      <c r="E142" s="127" t="s">
        <v>426</v>
      </c>
      <c r="F142" s="129">
        <v>714285</v>
      </c>
    </row>
    <row r="143" spans="1:6" ht="12.75">
      <c r="A143" s="127">
        <v>20060106</v>
      </c>
      <c r="B143" s="127" t="s">
        <v>191</v>
      </c>
      <c r="C143" s="128">
        <v>449</v>
      </c>
      <c r="D143" s="128">
        <v>53</v>
      </c>
      <c r="E143" s="127" t="s">
        <v>441</v>
      </c>
      <c r="F143" s="129">
        <v>6666666</v>
      </c>
    </row>
    <row r="144" spans="1:6" ht="12.75">
      <c r="A144" s="127">
        <v>20070161</v>
      </c>
      <c r="B144" s="127" t="s">
        <v>211</v>
      </c>
      <c r="C144" s="128">
        <v>946</v>
      </c>
      <c r="D144" s="128">
        <v>53</v>
      </c>
      <c r="E144" s="127" t="s">
        <v>441</v>
      </c>
      <c r="F144" s="129">
        <v>5000000</v>
      </c>
    </row>
    <row r="145" spans="1:6" ht="12.75">
      <c r="A145" s="127">
        <v>20080080</v>
      </c>
      <c r="B145" s="127" t="s">
        <v>221</v>
      </c>
      <c r="C145" s="128">
        <v>428</v>
      </c>
      <c r="D145" s="128">
        <v>53</v>
      </c>
      <c r="E145" s="127" t="s">
        <v>441</v>
      </c>
      <c r="F145" s="129">
        <v>8000000</v>
      </c>
    </row>
    <row r="146" spans="1:6" ht="12.75">
      <c r="A146" s="127">
        <v>20140003</v>
      </c>
      <c r="B146" s="127" t="s">
        <v>253</v>
      </c>
      <c r="C146" s="128">
        <v>80</v>
      </c>
      <c r="D146" s="128">
        <v>53</v>
      </c>
      <c r="E146" s="127" t="s">
        <v>441</v>
      </c>
      <c r="F146" s="129">
        <v>2000000</v>
      </c>
    </row>
    <row r="147" spans="1:6" ht="12.75">
      <c r="A147" s="127">
        <v>20190171</v>
      </c>
      <c r="B147" s="127" t="s">
        <v>378</v>
      </c>
      <c r="C147" s="128">
        <v>80</v>
      </c>
      <c r="D147" s="128">
        <v>53</v>
      </c>
      <c r="E147" s="127" t="s">
        <v>441</v>
      </c>
      <c r="F147" s="129">
        <v>500000</v>
      </c>
    </row>
    <row r="148" spans="1:6" ht="12.75">
      <c r="A148" s="127">
        <v>20030379</v>
      </c>
      <c r="B148" s="127" t="s">
        <v>154</v>
      </c>
      <c r="C148" s="128">
        <v>1497</v>
      </c>
      <c r="D148" s="128">
        <v>54</v>
      </c>
      <c r="E148" s="127" t="s">
        <v>427</v>
      </c>
      <c r="F148" s="129">
        <v>4000000</v>
      </c>
    </row>
    <row r="149" spans="1:6" ht="12.75">
      <c r="A149" s="127">
        <v>20060106</v>
      </c>
      <c r="B149" s="127" t="s">
        <v>191</v>
      </c>
      <c r="C149" s="128">
        <v>449</v>
      </c>
      <c r="D149" s="128">
        <v>54</v>
      </c>
      <c r="E149" s="127" t="s">
        <v>427</v>
      </c>
      <c r="F149" s="129">
        <v>6666666.66</v>
      </c>
    </row>
    <row r="150" spans="1:6" ht="12.75">
      <c r="A150" s="127">
        <v>20070161</v>
      </c>
      <c r="B150" s="127" t="s">
        <v>211</v>
      </c>
      <c r="C150" s="128">
        <v>946</v>
      </c>
      <c r="D150" s="128">
        <v>54</v>
      </c>
      <c r="E150" s="127" t="s">
        <v>427</v>
      </c>
      <c r="F150" s="129">
        <v>5000000</v>
      </c>
    </row>
    <row r="151" spans="1:6" ht="12.75">
      <c r="A151" s="127">
        <v>20120055</v>
      </c>
      <c r="B151" s="127" t="s">
        <v>245</v>
      </c>
      <c r="C151" s="128">
        <v>415</v>
      </c>
      <c r="D151" s="128">
        <v>54</v>
      </c>
      <c r="E151" s="127" t="s">
        <v>427</v>
      </c>
      <c r="F151" s="129">
        <v>1000000</v>
      </c>
    </row>
    <row r="152" spans="1:6" ht="12.75">
      <c r="A152" s="127">
        <v>20170115</v>
      </c>
      <c r="B152" s="127" t="s">
        <v>284</v>
      </c>
      <c r="C152" s="128">
        <v>415</v>
      </c>
      <c r="D152" s="128">
        <v>54</v>
      </c>
      <c r="E152" s="127" t="s">
        <v>427</v>
      </c>
      <c r="F152" s="129">
        <v>850000</v>
      </c>
    </row>
    <row r="153" spans="1:6" ht="12.75">
      <c r="A153" s="127">
        <v>20170116</v>
      </c>
      <c r="B153" s="127" t="s">
        <v>285</v>
      </c>
      <c r="C153" s="128">
        <v>415</v>
      </c>
      <c r="D153" s="128">
        <v>54</v>
      </c>
      <c r="E153" s="127" t="s">
        <v>427</v>
      </c>
      <c r="F153" s="129">
        <v>550000</v>
      </c>
    </row>
    <row r="154" spans="1:6" ht="12.75">
      <c r="A154" s="127">
        <v>20170117</v>
      </c>
      <c r="B154" s="127" t="s">
        <v>286</v>
      </c>
      <c r="C154" s="128">
        <v>415</v>
      </c>
      <c r="D154" s="128">
        <v>54</v>
      </c>
      <c r="E154" s="127" t="s">
        <v>427</v>
      </c>
      <c r="F154" s="129">
        <v>650000</v>
      </c>
    </row>
    <row r="155" spans="1:6" ht="12.75">
      <c r="A155" s="127">
        <v>20060106</v>
      </c>
      <c r="B155" s="127" t="s">
        <v>191</v>
      </c>
      <c r="C155" s="128">
        <v>449</v>
      </c>
      <c r="D155" s="128">
        <v>55</v>
      </c>
      <c r="E155" s="127" t="s">
        <v>449</v>
      </c>
      <c r="F155" s="129">
        <v>6666666.66</v>
      </c>
    </row>
    <row r="156" spans="1:6" ht="12.75">
      <c r="A156" s="127">
        <v>20090038</v>
      </c>
      <c r="B156" s="127" t="s">
        <v>226</v>
      </c>
      <c r="C156" s="128">
        <v>428</v>
      </c>
      <c r="D156" s="128">
        <v>56</v>
      </c>
      <c r="E156" s="127" t="s">
        <v>442</v>
      </c>
      <c r="F156" s="129">
        <v>2000000</v>
      </c>
    </row>
    <row r="157" spans="1:6" ht="12.75">
      <c r="A157" s="127">
        <v>20010362</v>
      </c>
      <c r="B157" s="127" t="s">
        <v>468</v>
      </c>
      <c r="C157" s="128">
        <v>71</v>
      </c>
      <c r="D157" s="128">
        <v>57</v>
      </c>
      <c r="E157" s="127" t="s">
        <v>459</v>
      </c>
      <c r="F157" s="129">
        <v>1900000</v>
      </c>
    </row>
    <row r="158" spans="1:6" ht="12.75">
      <c r="A158" s="127">
        <v>20182553</v>
      </c>
      <c r="B158" s="127" t="s">
        <v>508</v>
      </c>
      <c r="C158" s="128">
        <v>1686</v>
      </c>
      <c r="D158" s="128">
        <v>58</v>
      </c>
      <c r="E158" s="127" t="s">
        <v>519</v>
      </c>
      <c r="F158" s="129">
        <v>1000000</v>
      </c>
    </row>
    <row r="159" spans="1:6" ht="12.75">
      <c r="A159" s="127">
        <v>19940233</v>
      </c>
      <c r="B159" s="127" t="s">
        <v>108</v>
      </c>
      <c r="C159" s="128">
        <v>428</v>
      </c>
      <c r="D159" s="128">
        <v>60</v>
      </c>
      <c r="E159" s="127" t="s">
        <v>404</v>
      </c>
      <c r="F159" s="129">
        <v>1000000</v>
      </c>
    </row>
    <row r="160" spans="1:6" ht="12.75">
      <c r="A160" s="127">
        <v>19960190</v>
      </c>
      <c r="B160" s="127" t="s">
        <v>113</v>
      </c>
      <c r="C160" s="128">
        <v>374</v>
      </c>
      <c r="D160" s="128">
        <v>60</v>
      </c>
      <c r="E160" s="127" t="s">
        <v>404</v>
      </c>
      <c r="F160" s="129">
        <v>500000</v>
      </c>
    </row>
    <row r="161" spans="1:6" ht="12.75">
      <c r="A161" s="127">
        <v>19960193</v>
      </c>
      <c r="B161" s="127" t="s">
        <v>114</v>
      </c>
      <c r="C161" s="128">
        <v>374</v>
      </c>
      <c r="D161" s="128">
        <v>60</v>
      </c>
      <c r="E161" s="127" t="s">
        <v>404</v>
      </c>
      <c r="F161" s="129">
        <v>2000000</v>
      </c>
    </row>
    <row r="162" spans="1:6" ht="12.75">
      <c r="A162" s="127">
        <v>19980319</v>
      </c>
      <c r="B162" s="127" t="s">
        <v>125</v>
      </c>
      <c r="C162" s="128">
        <v>426</v>
      </c>
      <c r="D162" s="128">
        <v>60</v>
      </c>
      <c r="E162" s="127" t="s">
        <v>404</v>
      </c>
      <c r="F162" s="129">
        <v>4000000</v>
      </c>
    </row>
    <row r="163" spans="1:6" ht="12.75">
      <c r="A163" s="127">
        <v>20042993</v>
      </c>
      <c r="B163" s="127" t="s">
        <v>170</v>
      </c>
      <c r="C163" s="128">
        <v>374</v>
      </c>
      <c r="D163" s="128">
        <v>60</v>
      </c>
      <c r="E163" s="127" t="s">
        <v>404</v>
      </c>
      <c r="F163" s="129">
        <v>500000</v>
      </c>
    </row>
    <row r="164" spans="1:6" ht="12.75">
      <c r="A164" s="127">
        <v>20070143</v>
      </c>
      <c r="B164" s="127" t="s">
        <v>205</v>
      </c>
      <c r="C164" s="128">
        <v>447</v>
      </c>
      <c r="D164" s="128">
        <v>60</v>
      </c>
      <c r="E164" s="127" t="s">
        <v>404</v>
      </c>
      <c r="F164" s="129">
        <v>500000</v>
      </c>
    </row>
    <row r="165" spans="1:6" ht="12.75">
      <c r="A165" s="127">
        <v>20100122</v>
      </c>
      <c r="B165" s="127" t="s">
        <v>234</v>
      </c>
      <c r="C165" s="128">
        <v>375</v>
      </c>
      <c r="D165" s="128">
        <v>60</v>
      </c>
      <c r="E165" s="127" t="s">
        <v>404</v>
      </c>
      <c r="F165" s="129">
        <v>714295</v>
      </c>
    </row>
    <row r="166" spans="1:6" ht="12.75">
      <c r="A166" s="127">
        <v>20162188</v>
      </c>
      <c r="B166" s="127" t="s">
        <v>261</v>
      </c>
      <c r="C166" s="128">
        <v>1099</v>
      </c>
      <c r="D166" s="128">
        <v>60</v>
      </c>
      <c r="E166" s="127" t="s">
        <v>404</v>
      </c>
      <c r="F166" s="129">
        <v>2000000</v>
      </c>
    </row>
    <row r="167" spans="1:6" ht="12.75">
      <c r="A167" s="127">
        <v>20190151</v>
      </c>
      <c r="B167" s="127" t="s">
        <v>363</v>
      </c>
      <c r="C167" s="128">
        <v>45</v>
      </c>
      <c r="D167" s="128">
        <v>60</v>
      </c>
      <c r="E167" s="127" t="s">
        <v>404</v>
      </c>
      <c r="F167" s="129">
        <v>2000000</v>
      </c>
    </row>
    <row r="168" spans="1:6" ht="12.75">
      <c r="A168" s="127">
        <v>20190153</v>
      </c>
      <c r="B168" s="127" t="s">
        <v>364</v>
      </c>
      <c r="C168" s="128">
        <v>73</v>
      </c>
      <c r="D168" s="128">
        <v>60</v>
      </c>
      <c r="E168" s="127" t="s">
        <v>404</v>
      </c>
      <c r="F168" s="129">
        <v>600000</v>
      </c>
    </row>
    <row r="169" spans="1:6" ht="12.75">
      <c r="A169" s="127">
        <v>20042993</v>
      </c>
      <c r="B169" s="127" t="s">
        <v>170</v>
      </c>
      <c r="C169" s="128">
        <v>374</v>
      </c>
      <c r="D169" s="128">
        <v>99</v>
      </c>
      <c r="E169" s="127" t="s">
        <v>518</v>
      </c>
      <c r="F169" s="129">
        <v>500000</v>
      </c>
    </row>
    <row r="170" spans="1:6" ht="12.75">
      <c r="A170" s="127">
        <v>19930254</v>
      </c>
      <c r="B170" s="127" t="s">
        <v>99</v>
      </c>
      <c r="C170" s="128">
        <v>374</v>
      </c>
      <c r="D170" s="128">
        <v>990</v>
      </c>
      <c r="E170" s="127" t="s">
        <v>400</v>
      </c>
      <c r="F170" s="129">
        <v>1500000</v>
      </c>
    </row>
    <row r="171" spans="1:6" ht="12.75">
      <c r="A171" s="127">
        <v>19930264</v>
      </c>
      <c r="B171" s="127" t="s">
        <v>102</v>
      </c>
      <c r="C171" s="128">
        <v>374</v>
      </c>
      <c r="D171" s="128">
        <v>990</v>
      </c>
      <c r="E171" s="127" t="s">
        <v>400</v>
      </c>
      <c r="F171" s="129">
        <v>27826090</v>
      </c>
    </row>
    <row r="172" spans="1:6" ht="12.75">
      <c r="A172" s="127">
        <v>19930283</v>
      </c>
      <c r="B172" s="127" t="s">
        <v>103</v>
      </c>
      <c r="C172" s="128">
        <v>380</v>
      </c>
      <c r="D172" s="128">
        <v>990</v>
      </c>
      <c r="E172" s="127" t="s">
        <v>400</v>
      </c>
      <c r="F172" s="129">
        <v>27849000</v>
      </c>
    </row>
    <row r="173" spans="1:6" ht="12.75">
      <c r="A173" s="127">
        <v>19970070</v>
      </c>
      <c r="B173" s="127" t="s">
        <v>119</v>
      </c>
      <c r="C173" s="128">
        <v>374</v>
      </c>
      <c r="D173" s="128">
        <v>990</v>
      </c>
      <c r="E173" s="127" t="s">
        <v>400</v>
      </c>
      <c r="F173" s="129">
        <v>750000</v>
      </c>
    </row>
    <row r="174" spans="1:6" ht="12.75">
      <c r="A174" s="127">
        <v>20042988</v>
      </c>
      <c r="B174" s="127" t="s">
        <v>168</v>
      </c>
      <c r="C174" s="128">
        <v>374</v>
      </c>
      <c r="D174" s="128">
        <v>990</v>
      </c>
      <c r="E174" s="127" t="s">
        <v>400</v>
      </c>
      <c r="F174" s="129">
        <v>7000000</v>
      </c>
    </row>
    <row r="175" spans="1:6" ht="12.75">
      <c r="A175" s="127">
        <v>20050187</v>
      </c>
      <c r="B175" s="127" t="s">
        <v>179</v>
      </c>
      <c r="C175" s="128">
        <v>374</v>
      </c>
      <c r="D175" s="128">
        <v>990</v>
      </c>
      <c r="E175" s="127" t="s">
        <v>400</v>
      </c>
      <c r="F175" s="129">
        <v>10000000</v>
      </c>
    </row>
    <row r="176" spans="1:6" ht="12.75">
      <c r="A176" s="127">
        <v>20050189</v>
      </c>
      <c r="B176" s="127" t="s">
        <v>180</v>
      </c>
      <c r="C176" s="128">
        <v>374</v>
      </c>
      <c r="D176" s="128">
        <v>990</v>
      </c>
      <c r="E176" s="127" t="s">
        <v>400</v>
      </c>
      <c r="F176" s="129">
        <v>500000</v>
      </c>
    </row>
    <row r="177" spans="1:6" ht="12.75">
      <c r="A177" s="127">
        <v>20060217</v>
      </c>
      <c r="B177" s="127" t="s">
        <v>198</v>
      </c>
      <c r="C177" s="128">
        <v>374</v>
      </c>
      <c r="D177" s="128">
        <v>990</v>
      </c>
      <c r="E177" s="127" t="s">
        <v>400</v>
      </c>
      <c r="F177" s="129">
        <v>3500000</v>
      </c>
    </row>
    <row r="178" spans="1:6" ht="12.75">
      <c r="A178" s="127">
        <v>20070209</v>
      </c>
      <c r="B178" s="127" t="s">
        <v>214</v>
      </c>
      <c r="C178" s="128">
        <v>374</v>
      </c>
      <c r="D178" s="128">
        <v>990</v>
      </c>
      <c r="E178" s="127" t="s">
        <v>400</v>
      </c>
      <c r="F178" s="129">
        <v>1750000</v>
      </c>
    </row>
    <row r="179" spans="1:6" ht="12.75">
      <c r="A179" s="127">
        <v>19930320</v>
      </c>
      <c r="B179" s="127" t="s">
        <v>463</v>
      </c>
      <c r="C179" s="128">
        <v>504</v>
      </c>
      <c r="D179" s="128">
        <v>991</v>
      </c>
      <c r="E179" s="127" t="s">
        <v>406</v>
      </c>
      <c r="F179" s="129">
        <v>5000000</v>
      </c>
    </row>
    <row r="180" spans="1:6" ht="12.75">
      <c r="A180" s="127">
        <v>19960156</v>
      </c>
      <c r="B180" s="127" t="s">
        <v>112</v>
      </c>
      <c r="C180" s="128">
        <v>486</v>
      </c>
      <c r="D180" s="128">
        <v>991</v>
      </c>
      <c r="E180" s="127" t="s">
        <v>406</v>
      </c>
      <c r="F180" s="129">
        <v>500000</v>
      </c>
    </row>
    <row r="181" spans="1:6" ht="12.75">
      <c r="A181" s="127">
        <v>19990184</v>
      </c>
      <c r="B181" s="127" t="s">
        <v>466</v>
      </c>
      <c r="C181" s="128">
        <v>504</v>
      </c>
      <c r="D181" s="128">
        <v>991</v>
      </c>
      <c r="E181" s="127" t="s">
        <v>406</v>
      </c>
      <c r="F181" s="129">
        <v>3000000</v>
      </c>
    </row>
    <row r="182" spans="1:6" ht="12.75">
      <c r="A182" s="127">
        <v>19990185</v>
      </c>
      <c r="B182" s="127" t="s">
        <v>131</v>
      </c>
      <c r="C182" s="128">
        <v>504</v>
      </c>
      <c r="D182" s="128">
        <v>991</v>
      </c>
      <c r="E182" s="127" t="s">
        <v>406</v>
      </c>
      <c r="F182" s="129">
        <v>8000000</v>
      </c>
    </row>
    <row r="183" spans="1:6" ht="12.75">
      <c r="A183" s="127">
        <v>20000037</v>
      </c>
      <c r="B183" s="127" t="s">
        <v>132</v>
      </c>
      <c r="C183" s="128">
        <v>485</v>
      </c>
      <c r="D183" s="128">
        <v>991</v>
      </c>
      <c r="E183" s="127" t="s">
        <v>406</v>
      </c>
      <c r="F183" s="129">
        <v>1000000</v>
      </c>
    </row>
    <row r="184" spans="1:6" ht="12.75">
      <c r="A184" s="127">
        <v>20000051</v>
      </c>
      <c r="B184" s="127" t="s">
        <v>133</v>
      </c>
      <c r="C184" s="128">
        <v>504</v>
      </c>
      <c r="D184" s="128">
        <v>991</v>
      </c>
      <c r="E184" s="127" t="s">
        <v>406</v>
      </c>
      <c r="F184" s="129">
        <v>5000000</v>
      </c>
    </row>
    <row r="185" spans="1:6" ht="12.75">
      <c r="A185" s="127">
        <v>20010307</v>
      </c>
      <c r="B185" s="127" t="s">
        <v>143</v>
      </c>
      <c r="C185" s="128">
        <v>951</v>
      </c>
      <c r="D185" s="128">
        <v>991</v>
      </c>
      <c r="E185" s="127" t="s">
        <v>406</v>
      </c>
      <c r="F185" s="129">
        <v>500000</v>
      </c>
    </row>
    <row r="186" spans="1:6" ht="12.75">
      <c r="A186" s="127">
        <v>20030295</v>
      </c>
      <c r="B186" s="127" t="s">
        <v>471</v>
      </c>
      <c r="C186" s="128">
        <v>504</v>
      </c>
      <c r="D186" s="128">
        <v>991</v>
      </c>
      <c r="E186" s="127" t="s">
        <v>406</v>
      </c>
      <c r="F186" s="129">
        <v>5000000</v>
      </c>
    </row>
    <row r="187" spans="1:6" ht="12.75">
      <c r="A187" s="127">
        <v>20030511</v>
      </c>
      <c r="B187" s="127" t="s">
        <v>473</v>
      </c>
      <c r="C187" s="128">
        <v>504</v>
      </c>
      <c r="D187" s="128">
        <v>991</v>
      </c>
      <c r="E187" s="127" t="s">
        <v>406</v>
      </c>
      <c r="F187" s="129">
        <v>5000000</v>
      </c>
    </row>
    <row r="188" spans="1:6" ht="12.75">
      <c r="A188" s="127">
        <v>20030512</v>
      </c>
      <c r="B188" s="127" t="s">
        <v>520</v>
      </c>
      <c r="C188" s="128">
        <v>504</v>
      </c>
      <c r="D188" s="128">
        <v>991</v>
      </c>
      <c r="E188" s="127" t="s">
        <v>406</v>
      </c>
      <c r="F188" s="129">
        <v>1000000</v>
      </c>
    </row>
    <row r="189" spans="1:6" ht="12.75">
      <c r="A189" s="127">
        <v>20030630</v>
      </c>
      <c r="B189" s="127" t="s">
        <v>161</v>
      </c>
      <c r="C189" s="128">
        <v>474</v>
      </c>
      <c r="D189" s="128">
        <v>991</v>
      </c>
      <c r="E189" s="127" t="s">
        <v>406</v>
      </c>
      <c r="F189" s="129">
        <v>80000000</v>
      </c>
    </row>
    <row r="190" spans="1:6" ht="12.75">
      <c r="A190" s="127">
        <v>20042883</v>
      </c>
      <c r="B190" s="127" t="s">
        <v>165</v>
      </c>
      <c r="C190" s="128">
        <v>479</v>
      </c>
      <c r="D190" s="128">
        <v>991</v>
      </c>
      <c r="E190" s="127" t="s">
        <v>406</v>
      </c>
      <c r="F190" s="129">
        <v>3000000</v>
      </c>
    </row>
    <row r="191" spans="1:6" ht="12.75">
      <c r="A191" s="127">
        <v>20042889</v>
      </c>
      <c r="B191" s="127" t="s">
        <v>166</v>
      </c>
      <c r="C191" s="128">
        <v>506</v>
      </c>
      <c r="D191" s="128">
        <v>991</v>
      </c>
      <c r="E191" s="127" t="s">
        <v>406</v>
      </c>
      <c r="F191" s="129">
        <v>4000000</v>
      </c>
    </row>
    <row r="192" spans="1:6" ht="12.75">
      <c r="A192" s="127">
        <v>20050106</v>
      </c>
      <c r="B192" s="127" t="s">
        <v>177</v>
      </c>
      <c r="C192" s="128">
        <v>501</v>
      </c>
      <c r="D192" s="128">
        <v>991</v>
      </c>
      <c r="E192" s="127" t="s">
        <v>406</v>
      </c>
      <c r="F192" s="129">
        <v>1000000</v>
      </c>
    </row>
    <row r="193" spans="1:6" ht="12.75">
      <c r="A193" s="127">
        <v>20060080</v>
      </c>
      <c r="B193" s="127" t="s">
        <v>189</v>
      </c>
      <c r="C193" s="128">
        <v>483</v>
      </c>
      <c r="D193" s="128">
        <v>991</v>
      </c>
      <c r="E193" s="127" t="s">
        <v>406</v>
      </c>
      <c r="F193" s="129">
        <v>85000000</v>
      </c>
    </row>
    <row r="194" spans="1:6" ht="12.75">
      <c r="A194" s="127">
        <v>20060081</v>
      </c>
      <c r="B194" s="127" t="s">
        <v>521</v>
      </c>
      <c r="C194" s="128">
        <v>946</v>
      </c>
      <c r="D194" s="128">
        <v>991</v>
      </c>
      <c r="E194" s="127" t="s">
        <v>406</v>
      </c>
      <c r="F194" s="129">
        <v>1000000</v>
      </c>
    </row>
    <row r="195" spans="1:6" ht="12.75">
      <c r="A195" s="127">
        <v>20060082</v>
      </c>
      <c r="B195" s="127" t="s">
        <v>475</v>
      </c>
      <c r="C195" s="128">
        <v>948</v>
      </c>
      <c r="D195" s="128">
        <v>991</v>
      </c>
      <c r="E195" s="127" t="s">
        <v>406</v>
      </c>
      <c r="F195" s="129">
        <v>100000</v>
      </c>
    </row>
    <row r="196" spans="1:6" ht="12.75">
      <c r="A196" s="127">
        <v>20060083</v>
      </c>
      <c r="B196" s="127" t="s">
        <v>522</v>
      </c>
      <c r="C196" s="128">
        <v>504</v>
      </c>
      <c r="D196" s="128">
        <v>991</v>
      </c>
      <c r="E196" s="127" t="s">
        <v>406</v>
      </c>
      <c r="F196" s="129">
        <v>1000000</v>
      </c>
    </row>
    <row r="197" spans="1:6" ht="12.75">
      <c r="A197" s="127">
        <v>20070152</v>
      </c>
      <c r="B197" s="127" t="s">
        <v>478</v>
      </c>
      <c r="C197" s="128">
        <v>491</v>
      </c>
      <c r="D197" s="128">
        <v>991</v>
      </c>
      <c r="E197" s="127" t="s">
        <v>406</v>
      </c>
      <c r="F197" s="129">
        <v>4000000</v>
      </c>
    </row>
    <row r="198" spans="1:6" ht="12.75">
      <c r="A198" s="127">
        <v>20070157</v>
      </c>
      <c r="B198" s="127" t="s">
        <v>210</v>
      </c>
      <c r="C198" s="128">
        <v>621</v>
      </c>
      <c r="D198" s="128">
        <v>991</v>
      </c>
      <c r="E198" s="127" t="s">
        <v>406</v>
      </c>
      <c r="F198" s="129">
        <v>5000000</v>
      </c>
    </row>
    <row r="199" spans="1:6" ht="12.75">
      <c r="A199" s="127">
        <v>20080048</v>
      </c>
      <c r="B199" s="127" t="s">
        <v>217</v>
      </c>
      <c r="C199" s="128">
        <v>1577</v>
      </c>
      <c r="D199" s="128">
        <v>991</v>
      </c>
      <c r="E199" s="127" t="s">
        <v>406</v>
      </c>
      <c r="F199" s="129">
        <v>1000000</v>
      </c>
    </row>
    <row r="200" spans="1:6" ht="12.75">
      <c r="A200" s="127">
        <v>20080087</v>
      </c>
      <c r="B200" s="127" t="s">
        <v>480</v>
      </c>
      <c r="C200" s="128">
        <v>477</v>
      </c>
      <c r="D200" s="128">
        <v>991</v>
      </c>
      <c r="E200" s="127" t="s">
        <v>406</v>
      </c>
      <c r="F200" s="129">
        <v>1000000</v>
      </c>
    </row>
    <row r="201" spans="1:6" ht="12.75">
      <c r="A201" s="127">
        <v>20080088</v>
      </c>
      <c r="B201" s="127" t="s">
        <v>223</v>
      </c>
      <c r="C201" s="128">
        <v>477</v>
      </c>
      <c r="D201" s="128">
        <v>991</v>
      </c>
      <c r="E201" s="127" t="s">
        <v>406</v>
      </c>
      <c r="F201" s="129">
        <v>2000000</v>
      </c>
    </row>
    <row r="202" spans="1:6" ht="12.75">
      <c r="A202" s="127">
        <v>20080093</v>
      </c>
      <c r="B202" s="127" t="s">
        <v>224</v>
      </c>
      <c r="C202" s="128">
        <v>474</v>
      </c>
      <c r="D202" s="128">
        <v>991</v>
      </c>
      <c r="E202" s="127" t="s">
        <v>406</v>
      </c>
      <c r="F202" s="129">
        <v>6000000</v>
      </c>
    </row>
    <row r="203" spans="1:6" ht="12.75">
      <c r="A203" s="127">
        <v>20080094</v>
      </c>
      <c r="B203" s="127" t="s">
        <v>481</v>
      </c>
      <c r="C203" s="128">
        <v>477</v>
      </c>
      <c r="D203" s="128">
        <v>991</v>
      </c>
      <c r="E203" s="127" t="s">
        <v>406</v>
      </c>
      <c r="F203" s="129">
        <v>2000000</v>
      </c>
    </row>
    <row r="204" spans="1:6" ht="12.75">
      <c r="A204" s="127">
        <v>20100034</v>
      </c>
      <c r="B204" s="127" t="s">
        <v>523</v>
      </c>
      <c r="C204" s="128">
        <v>504</v>
      </c>
      <c r="D204" s="128">
        <v>991</v>
      </c>
      <c r="E204" s="127" t="s">
        <v>406</v>
      </c>
      <c r="F204" s="129">
        <v>1000000</v>
      </c>
    </row>
    <row r="205" spans="1:6" ht="12.75">
      <c r="A205" s="127">
        <v>20162356</v>
      </c>
      <c r="B205" s="127" t="s">
        <v>265</v>
      </c>
      <c r="C205" s="128">
        <v>506</v>
      </c>
      <c r="D205" s="128">
        <v>991</v>
      </c>
      <c r="E205" s="127" t="s">
        <v>406</v>
      </c>
      <c r="F205" s="129">
        <v>4500000</v>
      </c>
    </row>
    <row r="206" spans="1:6" ht="12.75">
      <c r="A206" s="127">
        <v>20182414</v>
      </c>
      <c r="B206" s="127" t="s">
        <v>315</v>
      </c>
      <c r="C206" s="128">
        <v>946</v>
      </c>
      <c r="D206" s="128">
        <v>991</v>
      </c>
      <c r="E206" s="127" t="s">
        <v>406</v>
      </c>
      <c r="F206" s="129">
        <v>3000000</v>
      </c>
    </row>
    <row r="207" spans="1:6" ht="12.75">
      <c r="A207" s="127">
        <v>20182415</v>
      </c>
      <c r="B207" s="127" t="s">
        <v>316</v>
      </c>
      <c r="C207" s="128">
        <v>485</v>
      </c>
      <c r="D207" s="128">
        <v>991</v>
      </c>
      <c r="E207" s="127" t="s">
        <v>406</v>
      </c>
      <c r="F207" s="129">
        <v>5000000</v>
      </c>
    </row>
    <row r="208" spans="1:6" ht="12.75">
      <c r="A208" s="127">
        <v>20190159</v>
      </c>
      <c r="B208" s="127" t="s">
        <v>369</v>
      </c>
      <c r="C208" s="128">
        <v>487</v>
      </c>
      <c r="D208" s="128">
        <v>991</v>
      </c>
      <c r="E208" s="127" t="s">
        <v>406</v>
      </c>
      <c r="F208" s="129">
        <v>13000000</v>
      </c>
    </row>
    <row r="209" spans="1:6" ht="12.75">
      <c r="A209" s="127">
        <v>19930112</v>
      </c>
      <c r="B209" s="127" t="s">
        <v>462</v>
      </c>
      <c r="C209" s="128">
        <v>447</v>
      </c>
      <c r="D209" s="128">
        <v>992</v>
      </c>
      <c r="E209" s="127" t="s">
        <v>402</v>
      </c>
      <c r="F209" s="129">
        <v>15000000</v>
      </c>
    </row>
    <row r="210" spans="1:6" ht="12.75">
      <c r="A210" s="127">
        <v>19940098</v>
      </c>
      <c r="B210" s="127" t="s">
        <v>104</v>
      </c>
      <c r="C210" s="128">
        <v>447</v>
      </c>
      <c r="D210" s="128">
        <v>992</v>
      </c>
      <c r="E210" s="127" t="s">
        <v>402</v>
      </c>
      <c r="F210" s="129">
        <v>15000000</v>
      </c>
    </row>
    <row r="211" spans="1:6" ht="12.75">
      <c r="A211" s="127">
        <v>19980348</v>
      </c>
      <c r="B211" s="127" t="s">
        <v>465</v>
      </c>
      <c r="C211" s="128">
        <v>447</v>
      </c>
      <c r="D211" s="128">
        <v>992</v>
      </c>
      <c r="E211" s="127" t="s">
        <v>402</v>
      </c>
      <c r="F211" s="129">
        <v>500000</v>
      </c>
    </row>
    <row r="212" spans="1:6" ht="12.75">
      <c r="A212" s="127">
        <v>19990130</v>
      </c>
      <c r="B212" s="127" t="s">
        <v>129</v>
      </c>
      <c r="C212" s="128">
        <v>449</v>
      </c>
      <c r="D212" s="128">
        <v>992</v>
      </c>
      <c r="E212" s="127" t="s">
        <v>402</v>
      </c>
      <c r="F212" s="129">
        <v>2000000</v>
      </c>
    </row>
    <row r="213" spans="1:6" ht="12.75">
      <c r="A213" s="127">
        <v>20030030</v>
      </c>
      <c r="B213" s="127" t="s">
        <v>470</v>
      </c>
      <c r="C213" s="128">
        <v>447</v>
      </c>
      <c r="D213" s="128">
        <v>992</v>
      </c>
      <c r="E213" s="127" t="s">
        <v>402</v>
      </c>
      <c r="F213" s="129">
        <v>500000</v>
      </c>
    </row>
    <row r="214" spans="1:6" ht="12.75">
      <c r="A214" s="127">
        <v>20030167</v>
      </c>
      <c r="B214" s="127" t="s">
        <v>150</v>
      </c>
      <c r="C214" s="128">
        <v>1494</v>
      </c>
      <c r="D214" s="128">
        <v>992</v>
      </c>
      <c r="E214" s="127" t="s">
        <v>402</v>
      </c>
      <c r="F214" s="129">
        <v>1000000</v>
      </c>
    </row>
    <row r="215" spans="1:6" ht="12.75">
      <c r="A215" s="127">
        <v>20030182</v>
      </c>
      <c r="B215" s="127" t="s">
        <v>152</v>
      </c>
      <c r="C215" s="128">
        <v>741</v>
      </c>
      <c r="D215" s="128">
        <v>992</v>
      </c>
      <c r="E215" s="127" t="s">
        <v>402</v>
      </c>
      <c r="F215" s="129">
        <v>500000</v>
      </c>
    </row>
    <row r="216" spans="1:6" ht="12.75">
      <c r="A216" s="127">
        <v>20030405</v>
      </c>
      <c r="B216" s="127" t="s">
        <v>472</v>
      </c>
      <c r="C216" s="128">
        <v>447</v>
      </c>
      <c r="D216" s="128">
        <v>992</v>
      </c>
      <c r="E216" s="127" t="s">
        <v>402</v>
      </c>
      <c r="F216" s="129">
        <v>500000</v>
      </c>
    </row>
    <row r="217" spans="1:6" ht="12.75">
      <c r="A217" s="127">
        <v>20030407</v>
      </c>
      <c r="B217" s="127" t="s">
        <v>155</v>
      </c>
      <c r="C217" s="128">
        <v>447</v>
      </c>
      <c r="D217" s="128">
        <v>992</v>
      </c>
      <c r="E217" s="127" t="s">
        <v>402</v>
      </c>
      <c r="F217" s="129">
        <v>500000</v>
      </c>
    </row>
    <row r="218" spans="1:6" ht="12.75">
      <c r="A218" s="127">
        <v>20030672</v>
      </c>
      <c r="B218" s="127" t="s">
        <v>163</v>
      </c>
      <c r="C218" s="128">
        <v>447</v>
      </c>
      <c r="D218" s="128">
        <v>992</v>
      </c>
      <c r="E218" s="127" t="s">
        <v>402</v>
      </c>
      <c r="F218" s="129">
        <v>1000000</v>
      </c>
    </row>
    <row r="219" spans="1:6" ht="12.75">
      <c r="A219" s="127">
        <v>20050064</v>
      </c>
      <c r="B219" s="127" t="s">
        <v>174</v>
      </c>
      <c r="C219" s="128">
        <v>447</v>
      </c>
      <c r="D219" s="128">
        <v>992</v>
      </c>
      <c r="E219" s="127" t="s">
        <v>402</v>
      </c>
      <c r="F219" s="129">
        <v>500000</v>
      </c>
    </row>
    <row r="220" spans="1:6" ht="12.75">
      <c r="A220" s="127">
        <v>20050105</v>
      </c>
      <c r="B220" s="127" t="s">
        <v>176</v>
      </c>
      <c r="C220" s="128">
        <v>447</v>
      </c>
      <c r="D220" s="128">
        <v>992</v>
      </c>
      <c r="E220" s="127" t="s">
        <v>402</v>
      </c>
      <c r="F220" s="129">
        <v>1000000</v>
      </c>
    </row>
    <row r="221" spans="1:6" ht="12.75">
      <c r="A221" s="127">
        <v>20050248</v>
      </c>
      <c r="B221" s="127" t="s">
        <v>183</v>
      </c>
      <c r="C221" s="128">
        <v>453</v>
      </c>
      <c r="D221" s="128">
        <v>992</v>
      </c>
      <c r="E221" s="127" t="s">
        <v>402</v>
      </c>
      <c r="F221" s="129">
        <v>10000000</v>
      </c>
    </row>
    <row r="222" spans="1:6" ht="12.75">
      <c r="A222" s="127">
        <v>20060075</v>
      </c>
      <c r="B222" s="127" t="s">
        <v>188</v>
      </c>
      <c r="C222" s="128">
        <v>458</v>
      </c>
      <c r="D222" s="128">
        <v>992</v>
      </c>
      <c r="E222" s="127" t="s">
        <v>402</v>
      </c>
      <c r="F222" s="129">
        <v>33000000</v>
      </c>
    </row>
    <row r="223" spans="1:6" ht="12.75">
      <c r="A223" s="127">
        <v>20060178</v>
      </c>
      <c r="B223" s="127" t="s">
        <v>197</v>
      </c>
      <c r="C223" s="128">
        <v>447</v>
      </c>
      <c r="D223" s="128">
        <v>992</v>
      </c>
      <c r="E223" s="127" t="s">
        <v>402</v>
      </c>
      <c r="F223" s="129">
        <v>10000000</v>
      </c>
    </row>
    <row r="224" spans="1:6" ht="12.75">
      <c r="A224" s="127">
        <v>20070153</v>
      </c>
      <c r="B224" s="127" t="s">
        <v>208</v>
      </c>
      <c r="C224" s="128">
        <v>460</v>
      </c>
      <c r="D224" s="128">
        <v>992</v>
      </c>
      <c r="E224" s="127" t="s">
        <v>402</v>
      </c>
      <c r="F224" s="129">
        <v>500000</v>
      </c>
    </row>
    <row r="225" spans="1:6" ht="12.75">
      <c r="A225" s="127">
        <v>20070156</v>
      </c>
      <c r="B225" s="127" t="s">
        <v>209</v>
      </c>
      <c r="C225" s="128">
        <v>457</v>
      </c>
      <c r="D225" s="128">
        <v>992</v>
      </c>
      <c r="E225" s="127" t="s">
        <v>402</v>
      </c>
      <c r="F225" s="129">
        <v>30000000</v>
      </c>
    </row>
    <row r="226" spans="1:6" ht="12.75">
      <c r="A226" s="127">
        <v>20080136</v>
      </c>
      <c r="B226" s="127" t="s">
        <v>225</v>
      </c>
      <c r="C226" s="128">
        <v>448</v>
      </c>
      <c r="D226" s="128">
        <v>992</v>
      </c>
      <c r="E226" s="127" t="s">
        <v>402</v>
      </c>
      <c r="F226" s="129">
        <v>500000</v>
      </c>
    </row>
    <row r="227" spans="1:6" ht="12.75">
      <c r="A227" s="127">
        <v>20150039</v>
      </c>
      <c r="B227" s="127" t="s">
        <v>259</v>
      </c>
      <c r="C227" s="128">
        <v>466</v>
      </c>
      <c r="D227" s="128">
        <v>992</v>
      </c>
      <c r="E227" s="127" t="s">
        <v>402</v>
      </c>
      <c r="F227" s="129">
        <v>2000000</v>
      </c>
    </row>
    <row r="228" spans="1:6" ht="12.75">
      <c r="A228" s="127">
        <v>20182410</v>
      </c>
      <c r="B228" s="127" t="s">
        <v>313</v>
      </c>
      <c r="C228" s="128">
        <v>459</v>
      </c>
      <c r="D228" s="128">
        <v>992</v>
      </c>
      <c r="E228" s="127" t="s">
        <v>402</v>
      </c>
      <c r="F228" s="129">
        <v>500000</v>
      </c>
    </row>
    <row r="229" spans="1:6" ht="12.75">
      <c r="A229" s="127">
        <v>20182411</v>
      </c>
      <c r="B229" s="127" t="s">
        <v>314</v>
      </c>
      <c r="C229" s="128">
        <v>447</v>
      </c>
      <c r="D229" s="128">
        <v>992</v>
      </c>
      <c r="E229" s="127" t="s">
        <v>402</v>
      </c>
      <c r="F229" s="129">
        <v>22000000</v>
      </c>
    </row>
    <row r="230" spans="1:6" ht="12.75">
      <c r="A230" s="127">
        <v>20182431</v>
      </c>
      <c r="B230" s="127" t="s">
        <v>319</v>
      </c>
      <c r="C230" s="128">
        <v>457</v>
      </c>
      <c r="D230" s="128">
        <v>992</v>
      </c>
      <c r="E230" s="127" t="s">
        <v>402</v>
      </c>
      <c r="F230" s="129">
        <v>10000000</v>
      </c>
    </row>
    <row r="231" spans="1:6" ht="12.75">
      <c r="A231" s="127">
        <v>20182540</v>
      </c>
      <c r="B231" s="127" t="s">
        <v>526</v>
      </c>
      <c r="C231" s="128">
        <v>973</v>
      </c>
      <c r="D231" s="128">
        <v>992</v>
      </c>
      <c r="E231" s="127" t="s">
        <v>402</v>
      </c>
      <c r="F231" s="129">
        <v>5000000</v>
      </c>
    </row>
    <row r="232" spans="1:6" ht="12.75">
      <c r="A232" s="127">
        <v>19940149</v>
      </c>
      <c r="B232" s="127" t="s">
        <v>106</v>
      </c>
      <c r="C232" s="128">
        <v>369</v>
      </c>
      <c r="D232" s="128">
        <v>993</v>
      </c>
      <c r="E232" s="127" t="s">
        <v>399</v>
      </c>
      <c r="F232" s="129">
        <v>3000000</v>
      </c>
    </row>
    <row r="233" spans="1:6" ht="12.75">
      <c r="A233" s="127">
        <v>19940195</v>
      </c>
      <c r="B233" s="127" t="s">
        <v>107</v>
      </c>
      <c r="C233" s="128">
        <v>426</v>
      </c>
      <c r="D233" s="128">
        <v>993</v>
      </c>
      <c r="E233" s="127" t="s">
        <v>399</v>
      </c>
      <c r="F233" s="129">
        <v>350000</v>
      </c>
    </row>
    <row r="234" spans="1:6" ht="12.75">
      <c r="A234" s="127">
        <v>19940376</v>
      </c>
      <c r="B234" s="127" t="s">
        <v>110</v>
      </c>
      <c r="C234" s="128">
        <v>426</v>
      </c>
      <c r="D234" s="128">
        <v>993</v>
      </c>
      <c r="E234" s="127" t="s">
        <v>399</v>
      </c>
      <c r="F234" s="129">
        <v>2000000</v>
      </c>
    </row>
    <row r="235" spans="1:6" ht="12.75">
      <c r="A235" s="127">
        <v>20000141</v>
      </c>
      <c r="B235" s="127" t="s">
        <v>135</v>
      </c>
      <c r="C235" s="128">
        <v>85</v>
      </c>
      <c r="D235" s="128">
        <v>993</v>
      </c>
      <c r="E235" s="127" t="s">
        <v>399</v>
      </c>
      <c r="F235" s="129">
        <v>1000000</v>
      </c>
    </row>
    <row r="236" spans="1:6" ht="12.75">
      <c r="A236" s="127">
        <v>20070132</v>
      </c>
      <c r="B236" s="127" t="s">
        <v>203</v>
      </c>
      <c r="C236" s="128">
        <v>427</v>
      </c>
      <c r="D236" s="128">
        <v>993</v>
      </c>
      <c r="E236" s="127" t="s">
        <v>399</v>
      </c>
      <c r="F236" s="129">
        <v>2000000</v>
      </c>
    </row>
    <row r="237" spans="1:6" ht="12.75">
      <c r="A237" s="127">
        <v>20070201</v>
      </c>
      <c r="B237" s="127" t="s">
        <v>213</v>
      </c>
      <c r="C237" s="128">
        <v>698</v>
      </c>
      <c r="D237" s="128">
        <v>993</v>
      </c>
      <c r="E237" s="127" t="s">
        <v>399</v>
      </c>
      <c r="F237" s="129">
        <v>2000000</v>
      </c>
    </row>
    <row r="238" spans="1:6" ht="12.75">
      <c r="A238" s="127">
        <v>20100059</v>
      </c>
      <c r="B238" s="127" t="s">
        <v>484</v>
      </c>
      <c r="C238" s="128">
        <v>103</v>
      </c>
      <c r="D238" s="128">
        <v>993</v>
      </c>
      <c r="E238" s="127" t="s">
        <v>399</v>
      </c>
      <c r="F238" s="129">
        <v>10000000</v>
      </c>
    </row>
    <row r="239" spans="1:6" ht="12.75">
      <c r="A239" s="127">
        <v>20120079</v>
      </c>
      <c r="B239" s="127" t="s">
        <v>249</v>
      </c>
      <c r="C239" s="128">
        <v>22</v>
      </c>
      <c r="D239" s="128">
        <v>993</v>
      </c>
      <c r="E239" s="127" t="s">
        <v>399</v>
      </c>
      <c r="F239" s="129">
        <v>500000</v>
      </c>
    </row>
    <row r="240" spans="1:6" ht="12.75">
      <c r="A240" s="127">
        <v>20120080</v>
      </c>
      <c r="B240" s="127" t="s">
        <v>250</v>
      </c>
      <c r="C240" s="128">
        <v>1498</v>
      </c>
      <c r="D240" s="128">
        <v>993</v>
      </c>
      <c r="E240" s="127" t="s">
        <v>399</v>
      </c>
      <c r="F240" s="129">
        <v>400000</v>
      </c>
    </row>
    <row r="241" spans="1:6" ht="12.75">
      <c r="A241" s="127">
        <v>20170131</v>
      </c>
      <c r="B241" s="127" t="s">
        <v>292</v>
      </c>
      <c r="C241" s="128">
        <v>1624</v>
      </c>
      <c r="D241" s="128">
        <v>993</v>
      </c>
      <c r="E241" s="127" t="s">
        <v>399</v>
      </c>
      <c r="F241" s="129">
        <v>300000</v>
      </c>
    </row>
    <row r="242" spans="1:6" ht="12.75">
      <c r="A242" s="127">
        <v>20182438</v>
      </c>
      <c r="B242" s="127" t="s">
        <v>320</v>
      </c>
      <c r="C242" s="128">
        <v>1572</v>
      </c>
      <c r="D242" s="128">
        <v>993</v>
      </c>
      <c r="E242" s="127" t="s">
        <v>399</v>
      </c>
      <c r="F242" s="129">
        <v>300000</v>
      </c>
    </row>
    <row r="243" spans="1:6" ht="12.75">
      <c r="A243" s="127">
        <v>20182439</v>
      </c>
      <c r="B243" s="127" t="s">
        <v>321</v>
      </c>
      <c r="C243" s="128">
        <v>1572</v>
      </c>
      <c r="D243" s="128">
        <v>993</v>
      </c>
      <c r="E243" s="127" t="s">
        <v>399</v>
      </c>
      <c r="F243" s="129">
        <v>500000</v>
      </c>
    </row>
    <row r="244" spans="1:6" ht="12.75">
      <c r="A244" s="127">
        <v>20182532</v>
      </c>
      <c r="B244" s="127" t="s">
        <v>505</v>
      </c>
      <c r="C244" s="128">
        <v>173</v>
      </c>
      <c r="D244" s="128">
        <v>993</v>
      </c>
      <c r="E244" s="127" t="s">
        <v>399</v>
      </c>
      <c r="F244" s="129">
        <v>450000</v>
      </c>
    </row>
    <row r="245" spans="1:6" ht="12.75">
      <c r="A245" s="127">
        <v>20190106</v>
      </c>
      <c r="B245" s="127" t="s">
        <v>353</v>
      </c>
      <c r="C245" s="128">
        <v>427</v>
      </c>
      <c r="D245" s="128">
        <v>993</v>
      </c>
      <c r="E245" s="127" t="s">
        <v>399</v>
      </c>
      <c r="F245" s="129">
        <v>500000</v>
      </c>
    </row>
    <row r="246" spans="1:6" ht="12.75">
      <c r="A246" s="127">
        <v>20190121</v>
      </c>
      <c r="B246" s="127" t="s">
        <v>510</v>
      </c>
      <c r="C246" s="128">
        <v>1567</v>
      </c>
      <c r="D246" s="128">
        <v>993</v>
      </c>
      <c r="E246" s="127" t="s">
        <v>399</v>
      </c>
      <c r="F246" s="129">
        <v>100000</v>
      </c>
    </row>
    <row r="247" spans="1:6" ht="12.75">
      <c r="A247" s="127">
        <v>20190122</v>
      </c>
      <c r="B247" s="127" t="s">
        <v>511</v>
      </c>
      <c r="C247" s="128">
        <v>88</v>
      </c>
      <c r="D247" s="128">
        <v>993</v>
      </c>
      <c r="E247" s="127" t="s">
        <v>399</v>
      </c>
      <c r="F247" s="129">
        <v>300000</v>
      </c>
    </row>
    <row r="248" spans="1:6" ht="12.75">
      <c r="A248" s="127">
        <v>20190123</v>
      </c>
      <c r="B248" s="127" t="s">
        <v>512</v>
      </c>
      <c r="C248" s="128">
        <v>99</v>
      </c>
      <c r="D248" s="128">
        <v>993</v>
      </c>
      <c r="E248" s="127" t="s">
        <v>399</v>
      </c>
      <c r="F248" s="129">
        <v>300000</v>
      </c>
    </row>
    <row r="249" spans="1:6" ht="12.75">
      <c r="A249" s="127">
        <v>20190124</v>
      </c>
      <c r="B249" s="127" t="s">
        <v>513</v>
      </c>
      <c r="C249" s="128">
        <v>173</v>
      </c>
      <c r="D249" s="128">
        <v>993</v>
      </c>
      <c r="E249" s="127" t="s">
        <v>399</v>
      </c>
      <c r="F249" s="129">
        <v>300000</v>
      </c>
    </row>
    <row r="250" spans="1:6" ht="12.75">
      <c r="A250" s="127">
        <v>20190125</v>
      </c>
      <c r="B250" s="127" t="s">
        <v>354</v>
      </c>
      <c r="C250" s="128">
        <v>170</v>
      </c>
      <c r="D250" s="128">
        <v>993</v>
      </c>
      <c r="E250" s="127" t="s">
        <v>399</v>
      </c>
      <c r="F250" s="129">
        <v>300000</v>
      </c>
    </row>
    <row r="251" spans="1:6" ht="12.75">
      <c r="A251" s="127">
        <v>20190126</v>
      </c>
      <c r="B251" s="127" t="s">
        <v>514</v>
      </c>
      <c r="C251" s="128">
        <v>1679</v>
      </c>
      <c r="D251" s="128">
        <v>993</v>
      </c>
      <c r="E251" s="127" t="s">
        <v>399</v>
      </c>
      <c r="F251" s="129">
        <v>750000</v>
      </c>
    </row>
    <row r="252" spans="1:6" ht="12.75">
      <c r="A252" s="127">
        <v>20190137</v>
      </c>
      <c r="B252" s="127" t="s">
        <v>528</v>
      </c>
      <c r="C252" s="128">
        <v>1679</v>
      </c>
      <c r="D252" s="128">
        <v>993</v>
      </c>
      <c r="E252" s="127" t="s">
        <v>399</v>
      </c>
      <c r="F252" s="129">
        <v>500000</v>
      </c>
    </row>
    <row r="253" spans="1:6" ht="12.75">
      <c r="A253" s="127">
        <v>20190138</v>
      </c>
      <c r="B253" s="127" t="s">
        <v>529</v>
      </c>
      <c r="C253" s="128">
        <v>1679</v>
      </c>
      <c r="D253" s="128">
        <v>993</v>
      </c>
      <c r="E253" s="127" t="s">
        <v>399</v>
      </c>
      <c r="F253" s="129">
        <v>1500000</v>
      </c>
    </row>
    <row r="254" spans="1:6" ht="12.75">
      <c r="A254" s="127">
        <v>20190140</v>
      </c>
      <c r="B254" s="127" t="s">
        <v>530</v>
      </c>
      <c r="C254" s="128">
        <v>170</v>
      </c>
      <c r="D254" s="128">
        <v>993</v>
      </c>
      <c r="E254" s="127" t="s">
        <v>399</v>
      </c>
      <c r="F254" s="129">
        <v>1000000</v>
      </c>
    </row>
    <row r="255" spans="1:6" ht="12.75">
      <c r="A255" s="127">
        <v>20190141</v>
      </c>
      <c r="B255" s="127" t="s">
        <v>531</v>
      </c>
      <c r="C255" s="128">
        <v>808</v>
      </c>
      <c r="D255" s="128">
        <v>993</v>
      </c>
      <c r="E255" s="127" t="s">
        <v>399</v>
      </c>
      <c r="F255" s="129">
        <v>15000000</v>
      </c>
    </row>
    <row r="256" spans="1:6" ht="12.75">
      <c r="A256" s="127">
        <v>20190142</v>
      </c>
      <c r="B256" s="127" t="s">
        <v>532</v>
      </c>
      <c r="C256" s="128">
        <v>88</v>
      </c>
      <c r="D256" s="128">
        <v>993</v>
      </c>
      <c r="E256" s="127" t="s">
        <v>399</v>
      </c>
      <c r="F256" s="129">
        <v>1000000</v>
      </c>
    </row>
    <row r="257" spans="1:6" ht="12.75">
      <c r="A257" s="127">
        <v>20190152</v>
      </c>
      <c r="B257" s="127" t="s">
        <v>534</v>
      </c>
      <c r="C257" s="128">
        <v>170</v>
      </c>
      <c r="D257" s="128">
        <v>993</v>
      </c>
      <c r="E257" s="127" t="s">
        <v>399</v>
      </c>
      <c r="F257" s="129">
        <v>1000000</v>
      </c>
    </row>
    <row r="258" spans="1:6" ht="12.75">
      <c r="A258" s="127">
        <v>19930187</v>
      </c>
      <c r="B258" s="127" t="s">
        <v>95</v>
      </c>
      <c r="C258" s="128">
        <v>615</v>
      </c>
      <c r="D258" s="128">
        <v>994</v>
      </c>
      <c r="E258" s="127" t="s">
        <v>398</v>
      </c>
      <c r="F258" s="129">
        <v>4000000</v>
      </c>
    </row>
    <row r="259" spans="1:6" ht="12.75">
      <c r="A259" s="127">
        <v>20130051</v>
      </c>
      <c r="B259" s="127" t="s">
        <v>251</v>
      </c>
      <c r="C259" s="128">
        <v>1099</v>
      </c>
      <c r="D259" s="128">
        <v>994</v>
      </c>
      <c r="E259" s="127" t="s">
        <v>398</v>
      </c>
      <c r="F259" s="129">
        <v>500000</v>
      </c>
    </row>
    <row r="260" spans="1:6" ht="12.75">
      <c r="A260" s="127">
        <v>20170045</v>
      </c>
      <c r="B260" s="127" t="s">
        <v>268</v>
      </c>
      <c r="C260" s="128">
        <v>374</v>
      </c>
      <c r="D260" s="128">
        <v>994</v>
      </c>
      <c r="E260" s="127" t="s">
        <v>398</v>
      </c>
      <c r="F260" s="129">
        <v>1000000</v>
      </c>
    </row>
    <row r="261" spans="1:6" ht="12.75">
      <c r="A261" s="127">
        <v>20170145</v>
      </c>
      <c r="B261" s="127" t="s">
        <v>299</v>
      </c>
      <c r="C261" s="128">
        <v>1572</v>
      </c>
      <c r="D261" s="128">
        <v>994</v>
      </c>
      <c r="E261" s="127" t="s">
        <v>398</v>
      </c>
      <c r="F261" s="129">
        <v>10500000</v>
      </c>
    </row>
    <row r="262" spans="1:6" ht="12.75">
      <c r="A262" s="127">
        <v>20182560</v>
      </c>
      <c r="B262" s="127" t="s">
        <v>330</v>
      </c>
      <c r="C262" s="128">
        <v>1686</v>
      </c>
      <c r="D262" s="128">
        <v>994</v>
      </c>
      <c r="E262" s="127" t="s">
        <v>398</v>
      </c>
      <c r="F262" s="129">
        <v>2000000</v>
      </c>
    </row>
    <row r="263" spans="1:6" ht="12.75">
      <c r="A263" s="127">
        <v>20190149</v>
      </c>
      <c r="B263" s="127" t="s">
        <v>361</v>
      </c>
      <c r="C263" s="128">
        <v>341</v>
      </c>
      <c r="D263" s="128">
        <v>994</v>
      </c>
      <c r="E263" s="127" t="s">
        <v>398</v>
      </c>
      <c r="F263" s="129">
        <v>1000000</v>
      </c>
    </row>
    <row r="264" spans="1:6" ht="12.75">
      <c r="A264" s="127">
        <v>20190175</v>
      </c>
      <c r="B264" s="127" t="s">
        <v>381</v>
      </c>
      <c r="C264" s="128">
        <v>1703</v>
      </c>
      <c r="D264" s="128">
        <v>994</v>
      </c>
      <c r="E264" s="127" t="s">
        <v>398</v>
      </c>
      <c r="F264" s="129">
        <v>39199120</v>
      </c>
    </row>
    <row r="265" spans="1:6" ht="12.75">
      <c r="A265" s="127">
        <v>19940138</v>
      </c>
      <c r="B265" s="127" t="s">
        <v>105</v>
      </c>
      <c r="C265" s="128">
        <v>467</v>
      </c>
      <c r="D265" s="128">
        <v>995</v>
      </c>
      <c r="E265" s="127" t="s">
        <v>403</v>
      </c>
      <c r="F265" s="129">
        <v>3500000</v>
      </c>
    </row>
    <row r="266" spans="1:6" ht="12.75">
      <c r="A266" s="127">
        <v>19940289</v>
      </c>
      <c r="B266" s="127" t="s">
        <v>109</v>
      </c>
      <c r="C266" s="128">
        <v>404</v>
      </c>
      <c r="D266" s="128">
        <v>995</v>
      </c>
      <c r="E266" s="127" t="s">
        <v>403</v>
      </c>
      <c r="F266" s="129">
        <v>11000000</v>
      </c>
    </row>
    <row r="267" spans="1:6" ht="12.75">
      <c r="A267" s="127">
        <v>19980344</v>
      </c>
      <c r="B267" s="127" t="s">
        <v>126</v>
      </c>
      <c r="C267" s="128">
        <v>451</v>
      </c>
      <c r="D267" s="128">
        <v>995</v>
      </c>
      <c r="E267" s="127" t="s">
        <v>403</v>
      </c>
      <c r="F267" s="129">
        <v>5500000</v>
      </c>
    </row>
    <row r="268" spans="1:6" ht="12.75">
      <c r="A268" s="127">
        <v>20010370</v>
      </c>
      <c r="B268" s="127" t="s">
        <v>144</v>
      </c>
      <c r="C268" s="128">
        <v>1036</v>
      </c>
      <c r="D268" s="128">
        <v>995</v>
      </c>
      <c r="E268" s="127" t="s">
        <v>403</v>
      </c>
      <c r="F268" s="129">
        <v>5000000</v>
      </c>
    </row>
    <row r="269" spans="1:6" ht="12.75">
      <c r="A269" s="127">
        <v>20090056</v>
      </c>
      <c r="B269" s="127" t="s">
        <v>482</v>
      </c>
      <c r="C269" s="128">
        <v>170</v>
      </c>
      <c r="D269" s="128">
        <v>995</v>
      </c>
      <c r="E269" s="127" t="s">
        <v>403</v>
      </c>
      <c r="F269" s="129">
        <v>500000</v>
      </c>
    </row>
    <row r="270" spans="1:6" ht="12.75">
      <c r="A270" s="127">
        <v>20140015</v>
      </c>
      <c r="B270" s="127" t="s">
        <v>524</v>
      </c>
      <c r="C270" s="128">
        <v>170</v>
      </c>
      <c r="D270" s="128">
        <v>995</v>
      </c>
      <c r="E270" s="127" t="s">
        <v>403</v>
      </c>
      <c r="F270" s="129">
        <v>1000000</v>
      </c>
    </row>
    <row r="271" spans="1:6" ht="12.75">
      <c r="A271" s="127">
        <v>20190136</v>
      </c>
      <c r="B271" s="127" t="s">
        <v>527</v>
      </c>
      <c r="C271" s="128">
        <v>88</v>
      </c>
      <c r="D271" s="128">
        <v>995</v>
      </c>
      <c r="E271" s="127" t="s">
        <v>403</v>
      </c>
      <c r="F271" s="129">
        <v>1000000</v>
      </c>
    </row>
    <row r="272" spans="1:6" ht="12.75">
      <c r="A272" s="127">
        <v>20190146</v>
      </c>
      <c r="B272" s="127" t="s">
        <v>533</v>
      </c>
      <c r="C272" s="128">
        <v>803</v>
      </c>
      <c r="D272" s="128">
        <v>995</v>
      </c>
      <c r="E272" s="127" t="s">
        <v>403</v>
      </c>
      <c r="F272" s="129">
        <v>1000000</v>
      </c>
    </row>
    <row r="273" spans="1:6" ht="12.75">
      <c r="A273" s="127">
        <v>20190163</v>
      </c>
      <c r="B273" s="127" t="s">
        <v>373</v>
      </c>
      <c r="C273" s="128">
        <v>621</v>
      </c>
      <c r="D273" s="128">
        <v>995</v>
      </c>
      <c r="E273" s="127" t="s">
        <v>403</v>
      </c>
      <c r="F273" s="129">
        <v>10000000</v>
      </c>
    </row>
    <row r="274" spans="1:6" ht="12.75">
      <c r="A274" s="127">
        <v>20030221</v>
      </c>
      <c r="B274" s="127" t="s">
        <v>153</v>
      </c>
      <c r="C274" s="128">
        <v>638</v>
      </c>
      <c r="D274" s="128">
        <v>996</v>
      </c>
      <c r="E274" s="127" t="s">
        <v>401</v>
      </c>
      <c r="F274" s="129">
        <v>1000000</v>
      </c>
    </row>
    <row r="275" spans="1:6" ht="12.75">
      <c r="A275" s="127">
        <v>20042767</v>
      </c>
      <c r="B275" s="127" t="s">
        <v>474</v>
      </c>
      <c r="C275" s="128">
        <v>427</v>
      </c>
      <c r="D275" s="128">
        <v>996</v>
      </c>
      <c r="E275" s="127" t="s">
        <v>401</v>
      </c>
      <c r="F275" s="129">
        <v>1500000</v>
      </c>
    </row>
    <row r="276" spans="1:6" ht="12.75">
      <c r="A276" s="127">
        <v>20042881</v>
      </c>
      <c r="B276" s="127" t="s">
        <v>164</v>
      </c>
      <c r="C276" s="128">
        <v>507</v>
      </c>
      <c r="D276" s="128">
        <v>996</v>
      </c>
      <c r="E276" s="127" t="s">
        <v>401</v>
      </c>
      <c r="F276" s="129">
        <v>2500000</v>
      </c>
    </row>
    <row r="277" spans="1:6" ht="12.75">
      <c r="A277" s="127">
        <v>20042918</v>
      </c>
      <c r="B277" s="127" t="s">
        <v>167</v>
      </c>
      <c r="C277" s="128">
        <v>446</v>
      </c>
      <c r="D277" s="128">
        <v>996</v>
      </c>
      <c r="E277" s="127" t="s">
        <v>401</v>
      </c>
      <c r="F277" s="129">
        <v>1000000</v>
      </c>
    </row>
    <row r="278" spans="1:6" ht="12.75">
      <c r="A278" s="127">
        <v>20043125</v>
      </c>
      <c r="B278" s="127" t="s">
        <v>171</v>
      </c>
      <c r="C278" s="128">
        <v>1016</v>
      </c>
      <c r="D278" s="128">
        <v>996</v>
      </c>
      <c r="E278" s="127" t="s">
        <v>401</v>
      </c>
      <c r="F278" s="129">
        <v>500000</v>
      </c>
    </row>
    <row r="279" spans="1:6" ht="12.75">
      <c r="A279" s="127">
        <v>20050219</v>
      </c>
      <c r="B279" s="127" t="s">
        <v>181</v>
      </c>
      <c r="C279" s="128">
        <v>683</v>
      </c>
      <c r="D279" s="128">
        <v>996</v>
      </c>
      <c r="E279" s="127" t="s">
        <v>401</v>
      </c>
      <c r="F279" s="129">
        <v>3000000</v>
      </c>
    </row>
    <row r="280" spans="1:6" ht="12.75">
      <c r="A280" s="127">
        <v>20050222</v>
      </c>
      <c r="B280" s="127" t="s">
        <v>182</v>
      </c>
      <c r="C280" s="128">
        <v>219</v>
      </c>
      <c r="D280" s="128">
        <v>996</v>
      </c>
      <c r="E280" s="127" t="s">
        <v>401</v>
      </c>
      <c r="F280" s="129">
        <v>3000000</v>
      </c>
    </row>
    <row r="281" spans="1:6" ht="12.75">
      <c r="A281" s="127">
        <v>20060065</v>
      </c>
      <c r="B281" s="127" t="s">
        <v>187</v>
      </c>
      <c r="C281" s="128">
        <v>240</v>
      </c>
      <c r="D281" s="128">
        <v>996</v>
      </c>
      <c r="E281" s="127" t="s">
        <v>401</v>
      </c>
      <c r="F281" s="129">
        <v>1000000</v>
      </c>
    </row>
    <row r="282" spans="1:6" ht="12.75">
      <c r="A282" s="127">
        <v>20060149</v>
      </c>
      <c r="B282" s="127" t="s">
        <v>195</v>
      </c>
      <c r="C282" s="128">
        <v>227</v>
      </c>
      <c r="D282" s="128">
        <v>996</v>
      </c>
      <c r="E282" s="127" t="s">
        <v>401</v>
      </c>
      <c r="F282" s="129">
        <v>6000000</v>
      </c>
    </row>
    <row r="283" spans="1:6" ht="12.75">
      <c r="A283" s="127">
        <v>20060229</v>
      </c>
      <c r="B283" s="127" t="s">
        <v>199</v>
      </c>
      <c r="C283" s="128">
        <v>426</v>
      </c>
      <c r="D283" s="128">
        <v>996</v>
      </c>
      <c r="E283" s="127" t="s">
        <v>401</v>
      </c>
      <c r="F283" s="129">
        <v>20000000</v>
      </c>
    </row>
    <row r="284" spans="1:6" ht="12.75">
      <c r="A284" s="127">
        <v>20080073</v>
      </c>
      <c r="B284" s="127" t="s">
        <v>479</v>
      </c>
      <c r="C284" s="128">
        <v>173</v>
      </c>
      <c r="D284" s="128">
        <v>996</v>
      </c>
      <c r="E284" s="127" t="s">
        <v>401</v>
      </c>
      <c r="F284" s="129">
        <v>2000000</v>
      </c>
    </row>
    <row r="285" spans="1:6" ht="12.75">
      <c r="A285" s="127">
        <v>20120076</v>
      </c>
      <c r="B285" s="127" t="s">
        <v>247</v>
      </c>
      <c r="C285" s="128">
        <v>423</v>
      </c>
      <c r="D285" s="128">
        <v>996</v>
      </c>
      <c r="E285" s="127" t="s">
        <v>401</v>
      </c>
      <c r="F285" s="129">
        <v>1000000</v>
      </c>
    </row>
    <row r="286" spans="1:6" ht="12.75">
      <c r="A286" s="127">
        <v>20120078</v>
      </c>
      <c r="B286" s="127" t="s">
        <v>248</v>
      </c>
      <c r="C286" s="128">
        <v>423</v>
      </c>
      <c r="D286" s="128">
        <v>996</v>
      </c>
      <c r="E286" s="127" t="s">
        <v>401</v>
      </c>
      <c r="F286" s="129">
        <v>2500000</v>
      </c>
    </row>
    <row r="287" spans="1:6" ht="12.75">
      <c r="A287" s="127">
        <v>20140008</v>
      </c>
      <c r="B287" s="127" t="s">
        <v>254</v>
      </c>
      <c r="C287" s="128">
        <v>432</v>
      </c>
      <c r="D287" s="128">
        <v>996</v>
      </c>
      <c r="E287" s="127" t="s">
        <v>401</v>
      </c>
      <c r="F287" s="129">
        <v>1000000</v>
      </c>
    </row>
    <row r="288" spans="1:6" ht="12.75">
      <c r="A288" s="127">
        <v>20150030</v>
      </c>
      <c r="B288" s="127" t="s">
        <v>258</v>
      </c>
      <c r="C288" s="128">
        <v>340</v>
      </c>
      <c r="D288" s="128">
        <v>996</v>
      </c>
      <c r="E288" s="127" t="s">
        <v>401</v>
      </c>
      <c r="F288" s="129">
        <v>500000</v>
      </c>
    </row>
    <row r="289" spans="1:6" ht="12.75">
      <c r="A289" s="127">
        <v>20162192</v>
      </c>
      <c r="B289" s="127" t="s">
        <v>263</v>
      </c>
      <c r="C289" s="128">
        <v>170</v>
      </c>
      <c r="D289" s="128">
        <v>996</v>
      </c>
      <c r="E289" s="127" t="s">
        <v>401</v>
      </c>
      <c r="F289" s="129">
        <v>1000000</v>
      </c>
    </row>
    <row r="290" spans="1:6" ht="12.75">
      <c r="A290" s="127">
        <v>20170137</v>
      </c>
      <c r="B290" s="127" t="s">
        <v>293</v>
      </c>
      <c r="C290" s="128">
        <v>170</v>
      </c>
      <c r="D290" s="128">
        <v>996</v>
      </c>
      <c r="E290" s="127" t="s">
        <v>401</v>
      </c>
      <c r="F290" s="129">
        <v>1000000</v>
      </c>
    </row>
    <row r="291" spans="1:6" ht="12.75">
      <c r="A291" s="127">
        <v>20190181</v>
      </c>
      <c r="B291" s="127" t="s">
        <v>384</v>
      </c>
      <c r="C291" s="128">
        <v>698</v>
      </c>
      <c r="D291" s="128">
        <v>996</v>
      </c>
      <c r="E291" s="127" t="s">
        <v>401</v>
      </c>
      <c r="F291" s="129">
        <v>6000000</v>
      </c>
    </row>
    <row r="292" spans="1:6" ht="12.75">
      <c r="A292" s="127">
        <v>20010391</v>
      </c>
      <c r="B292" s="127" t="s">
        <v>145</v>
      </c>
      <c r="C292" s="128">
        <v>467</v>
      </c>
      <c r="D292" s="128">
        <v>998</v>
      </c>
      <c r="E292" s="127" t="s">
        <v>422</v>
      </c>
      <c r="F292" s="129">
        <v>2200000</v>
      </c>
    </row>
    <row r="293" spans="1:6" ht="12.75">
      <c r="A293" s="127">
        <v>20030177</v>
      </c>
      <c r="B293" s="127" t="s">
        <v>151</v>
      </c>
      <c r="C293" s="128">
        <v>987</v>
      </c>
      <c r="D293" s="128">
        <v>998</v>
      </c>
      <c r="E293" s="127" t="s">
        <v>422</v>
      </c>
      <c r="F293" s="129">
        <v>4500000</v>
      </c>
    </row>
    <row r="294" spans="1:6" ht="12.75">
      <c r="A294" s="127">
        <v>19930002</v>
      </c>
      <c r="B294" s="127" t="s">
        <v>92</v>
      </c>
      <c r="C294" s="128">
        <v>426</v>
      </c>
      <c r="D294" s="128">
        <v>999</v>
      </c>
      <c r="E294" s="127" t="s">
        <v>397</v>
      </c>
      <c r="F294" s="129">
        <v>5000000</v>
      </c>
    </row>
    <row r="295" spans="1:6" ht="12.75">
      <c r="A295" s="127">
        <v>19930026</v>
      </c>
      <c r="B295" s="127" t="s">
        <v>93</v>
      </c>
      <c r="C295" s="128">
        <v>427</v>
      </c>
      <c r="D295" s="128">
        <v>999</v>
      </c>
      <c r="E295" s="127" t="s">
        <v>397</v>
      </c>
      <c r="F295" s="129">
        <v>27000000</v>
      </c>
    </row>
    <row r="296" spans="1:6" ht="12.75">
      <c r="A296" s="127">
        <v>19930030</v>
      </c>
      <c r="B296" s="127" t="s">
        <v>94</v>
      </c>
      <c r="C296" s="128">
        <v>427</v>
      </c>
      <c r="D296" s="128">
        <v>999</v>
      </c>
      <c r="E296" s="127" t="s">
        <v>397</v>
      </c>
      <c r="F296" s="129">
        <v>1500000</v>
      </c>
    </row>
    <row r="297" spans="1:6" ht="12.75">
      <c r="A297" s="127">
        <v>19980218</v>
      </c>
      <c r="B297" s="127" t="s">
        <v>121</v>
      </c>
      <c r="C297" s="128">
        <v>427</v>
      </c>
      <c r="D297" s="128">
        <v>999</v>
      </c>
      <c r="E297" s="127" t="s">
        <v>397</v>
      </c>
      <c r="F297" s="129">
        <v>1000000</v>
      </c>
    </row>
    <row r="298" spans="1:6" ht="12.75">
      <c r="A298" s="127">
        <v>19980220</v>
      </c>
      <c r="B298" s="127" t="s">
        <v>18</v>
      </c>
      <c r="C298" s="128">
        <v>427</v>
      </c>
      <c r="D298" s="128">
        <v>999</v>
      </c>
      <c r="E298" s="127" t="s">
        <v>397</v>
      </c>
      <c r="F298" s="129">
        <v>3000000</v>
      </c>
    </row>
    <row r="299" spans="1:6" ht="12.75">
      <c r="A299" s="127">
        <v>19980253</v>
      </c>
      <c r="B299" s="127" t="s">
        <v>122</v>
      </c>
      <c r="C299" s="128">
        <v>427</v>
      </c>
      <c r="D299" s="128">
        <v>999</v>
      </c>
      <c r="E299" s="127" t="s">
        <v>397</v>
      </c>
      <c r="F299" s="129">
        <v>2000000</v>
      </c>
    </row>
    <row r="300" spans="1:6" ht="12.75">
      <c r="A300" s="127">
        <v>20030609</v>
      </c>
      <c r="B300" s="127" t="s">
        <v>160</v>
      </c>
      <c r="C300" s="128">
        <v>786</v>
      </c>
      <c r="D300" s="128">
        <v>999</v>
      </c>
      <c r="E300" s="127" t="s">
        <v>397</v>
      </c>
      <c r="F300" s="129">
        <v>1500000</v>
      </c>
    </row>
    <row r="301" spans="1:6" ht="12.75">
      <c r="A301" s="127">
        <v>20043187</v>
      </c>
      <c r="B301" s="127" t="s">
        <v>172</v>
      </c>
      <c r="C301" s="128">
        <v>427</v>
      </c>
      <c r="D301" s="128">
        <v>999</v>
      </c>
      <c r="E301" s="127" t="s">
        <v>397</v>
      </c>
      <c r="F301" s="129">
        <v>1500000</v>
      </c>
    </row>
    <row r="302" spans="1:6" ht="12.75">
      <c r="A302" s="127">
        <v>20050042</v>
      </c>
      <c r="B302" s="127" t="s">
        <v>173</v>
      </c>
      <c r="C302" s="128">
        <v>427</v>
      </c>
      <c r="D302" s="128">
        <v>999</v>
      </c>
      <c r="E302" s="127" t="s">
        <v>397</v>
      </c>
      <c r="F302" s="129">
        <v>300000</v>
      </c>
    </row>
    <row r="303" spans="1:6" ht="12.75">
      <c r="A303" s="127">
        <v>20050286</v>
      </c>
      <c r="B303" s="127" t="s">
        <v>67</v>
      </c>
      <c r="C303" s="128">
        <v>427</v>
      </c>
      <c r="D303" s="128">
        <v>999</v>
      </c>
      <c r="E303" s="127" t="s">
        <v>397</v>
      </c>
      <c r="F303" s="129">
        <v>110000000</v>
      </c>
    </row>
    <row r="304" spans="1:6" ht="12.75">
      <c r="A304" s="127">
        <v>20060019</v>
      </c>
      <c r="B304" s="127" t="s">
        <v>185</v>
      </c>
      <c r="C304" s="128">
        <v>427</v>
      </c>
      <c r="D304" s="128">
        <v>999</v>
      </c>
      <c r="E304" s="127" t="s">
        <v>397</v>
      </c>
      <c r="F304" s="129">
        <v>2000000</v>
      </c>
    </row>
    <row r="305" spans="1:6" ht="12.75">
      <c r="A305" s="127">
        <v>20060020</v>
      </c>
      <c r="B305" s="127" t="s">
        <v>186</v>
      </c>
      <c r="C305" s="128">
        <v>427</v>
      </c>
      <c r="D305" s="128">
        <v>999</v>
      </c>
      <c r="E305" s="127" t="s">
        <v>397</v>
      </c>
      <c r="F305" s="129">
        <v>10000000</v>
      </c>
    </row>
    <row r="306" spans="1:6" ht="12.75">
      <c r="A306" s="127">
        <v>20060229</v>
      </c>
      <c r="B306" s="127" t="s">
        <v>199</v>
      </c>
      <c r="C306" s="128">
        <v>426</v>
      </c>
      <c r="D306" s="128">
        <v>999</v>
      </c>
      <c r="E306" s="127" t="s">
        <v>397</v>
      </c>
      <c r="F306" s="129">
        <v>79000000</v>
      </c>
    </row>
    <row r="307" spans="1:6" ht="12.75">
      <c r="A307" s="127">
        <v>20060232</v>
      </c>
      <c r="B307" s="127" t="s">
        <v>200</v>
      </c>
      <c r="C307" s="128">
        <v>426</v>
      </c>
      <c r="D307" s="128">
        <v>999</v>
      </c>
      <c r="E307" s="127" t="s">
        <v>397</v>
      </c>
      <c r="F307" s="129">
        <v>33750000</v>
      </c>
    </row>
    <row r="308" spans="1:6" ht="12.75">
      <c r="A308" s="127">
        <v>20060237</v>
      </c>
      <c r="B308" s="127" t="s">
        <v>20</v>
      </c>
      <c r="C308" s="128">
        <v>428</v>
      </c>
      <c r="D308" s="128">
        <v>999</v>
      </c>
      <c r="E308" s="127" t="s">
        <v>397</v>
      </c>
      <c r="F308" s="129">
        <v>6000000</v>
      </c>
    </row>
    <row r="309" spans="1:6" ht="12.75">
      <c r="A309" s="127">
        <v>20060286</v>
      </c>
      <c r="B309" s="127" t="s">
        <v>202</v>
      </c>
      <c r="C309" s="128">
        <v>428</v>
      </c>
      <c r="D309" s="128">
        <v>999</v>
      </c>
      <c r="E309" s="127" t="s">
        <v>397</v>
      </c>
      <c r="F309" s="129">
        <v>1000000</v>
      </c>
    </row>
    <row r="310" spans="1:6" ht="12.75">
      <c r="A310" s="127">
        <v>20070137</v>
      </c>
      <c r="B310" s="127" t="s">
        <v>204</v>
      </c>
      <c r="C310" s="128">
        <v>427</v>
      </c>
      <c r="D310" s="128">
        <v>999</v>
      </c>
      <c r="E310" s="127" t="s">
        <v>397</v>
      </c>
      <c r="F310" s="129">
        <v>8500000</v>
      </c>
    </row>
    <row r="311" spans="1:6" ht="12.75">
      <c r="A311" s="127">
        <v>20070246</v>
      </c>
      <c r="B311" s="127" t="s">
        <v>216</v>
      </c>
      <c r="C311" s="128">
        <v>426</v>
      </c>
      <c r="D311" s="128">
        <v>999</v>
      </c>
      <c r="E311" s="127" t="s">
        <v>397</v>
      </c>
      <c r="F311" s="129">
        <v>5000000</v>
      </c>
    </row>
    <row r="312" spans="1:6" ht="12.75">
      <c r="A312" s="127">
        <v>20090079</v>
      </c>
      <c r="B312" s="127" t="s">
        <v>230</v>
      </c>
      <c r="C312" s="128">
        <v>427</v>
      </c>
      <c r="D312" s="128">
        <v>999</v>
      </c>
      <c r="E312" s="127" t="s">
        <v>397</v>
      </c>
      <c r="F312" s="129">
        <v>1000000</v>
      </c>
    </row>
    <row r="313" spans="1:6" ht="12.75">
      <c r="A313" s="127">
        <v>20140009</v>
      </c>
      <c r="B313" s="127" t="s">
        <v>255</v>
      </c>
      <c r="C313" s="128">
        <v>428</v>
      </c>
      <c r="D313" s="128">
        <v>999</v>
      </c>
      <c r="E313" s="127" t="s">
        <v>397</v>
      </c>
      <c r="F313" s="129">
        <v>3000000</v>
      </c>
    </row>
    <row r="314" spans="1:6" ht="12.75">
      <c r="A314" s="127">
        <v>20162353</v>
      </c>
      <c r="B314" s="127" t="s">
        <v>264</v>
      </c>
      <c r="C314" s="128">
        <v>1657</v>
      </c>
      <c r="D314" s="128">
        <v>999</v>
      </c>
      <c r="E314" s="127" t="s">
        <v>397</v>
      </c>
      <c r="F314" s="129">
        <v>17851310</v>
      </c>
    </row>
    <row r="315" spans="1:6" ht="12.75">
      <c r="A315" s="127">
        <v>20170127</v>
      </c>
      <c r="B315" s="127" t="s">
        <v>288</v>
      </c>
      <c r="C315" s="128">
        <v>428</v>
      </c>
      <c r="D315" s="128">
        <v>999</v>
      </c>
      <c r="E315" s="127" t="s">
        <v>397</v>
      </c>
      <c r="F315" s="129">
        <v>1000000</v>
      </c>
    </row>
    <row r="316" spans="1:6" ht="12.75">
      <c r="A316" s="127">
        <v>20170129</v>
      </c>
      <c r="B316" s="127" t="s">
        <v>290</v>
      </c>
      <c r="C316" s="128">
        <v>427</v>
      </c>
      <c r="D316" s="128">
        <v>999</v>
      </c>
      <c r="E316" s="127" t="s">
        <v>397</v>
      </c>
      <c r="F316" s="129">
        <v>5000000</v>
      </c>
    </row>
    <row r="317" spans="1:6" ht="12.75">
      <c r="A317" s="127">
        <v>20182558</v>
      </c>
      <c r="B317" s="127" t="s">
        <v>329</v>
      </c>
      <c r="C317" s="128">
        <v>1695</v>
      </c>
      <c r="D317" s="128">
        <v>999</v>
      </c>
      <c r="E317" s="127" t="s">
        <v>397</v>
      </c>
      <c r="F317" s="129">
        <v>5000000</v>
      </c>
    </row>
    <row r="318" spans="1:6" ht="12.75">
      <c r="A318" s="127">
        <v>20190196</v>
      </c>
      <c r="B318" s="127" t="s">
        <v>395</v>
      </c>
      <c r="C318" s="128">
        <v>1624</v>
      </c>
      <c r="D318" s="128">
        <v>999</v>
      </c>
      <c r="E318" s="127" t="s">
        <v>397</v>
      </c>
      <c r="F318" s="129">
        <v>1000000</v>
      </c>
    </row>
    <row r="319" spans="1:6" ht="12.75">
      <c r="A319" s="126"/>
      <c r="B319" s="126"/>
      <c r="C319" s="126"/>
      <c r="D319" s="126"/>
      <c r="E319" s="126"/>
      <c r="F319" s="126"/>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2"/>
  <sheetViews>
    <sheetView zoomScalePageLayoutView="0" workbookViewId="0" topLeftCell="A1">
      <selection activeCell="C5" sqref="C5"/>
    </sheetView>
  </sheetViews>
  <sheetFormatPr defaultColWidth="9.140625" defaultRowHeight="12.75"/>
  <cols>
    <col min="3" max="3" width="40.28125" style="0" bestFit="1" customWidth="1"/>
    <col min="4" max="4" width="10.28125" style="0" bestFit="1" customWidth="1"/>
    <col min="5" max="5" width="9.28125" style="0" bestFit="1" customWidth="1"/>
    <col min="6" max="6" width="9.57421875" style="0" bestFit="1" customWidth="1"/>
  </cols>
  <sheetData>
    <row r="1" spans="1:6" ht="33.75">
      <c r="A1" s="45" t="s">
        <v>8</v>
      </c>
      <c r="B1" s="45" t="s">
        <v>9</v>
      </c>
      <c r="C1" s="45" t="s">
        <v>10</v>
      </c>
      <c r="D1" s="36" t="s">
        <v>25</v>
      </c>
      <c r="E1" s="36" t="s">
        <v>12</v>
      </c>
      <c r="F1" s="36" t="s">
        <v>13</v>
      </c>
    </row>
    <row r="3" spans="1:6" ht="12.75">
      <c r="A3" s="32">
        <v>4</v>
      </c>
      <c r="B3" s="44">
        <v>19980285</v>
      </c>
      <c r="C3" s="27" t="s">
        <v>57</v>
      </c>
      <c r="D3" s="37">
        <v>0</v>
      </c>
      <c r="E3" s="37">
        <v>0</v>
      </c>
      <c r="F3" s="54">
        <v>3300000</v>
      </c>
    </row>
    <row r="4" spans="1:6" ht="12.75">
      <c r="A4" s="32">
        <v>30</v>
      </c>
      <c r="B4" s="44">
        <v>19980285</v>
      </c>
      <c r="C4" s="27" t="s">
        <v>57</v>
      </c>
      <c r="D4" s="42">
        <f>2500000-2500000</f>
        <v>0</v>
      </c>
      <c r="E4" s="37">
        <v>3000000</v>
      </c>
      <c r="F4" s="37">
        <v>3300000</v>
      </c>
    </row>
    <row r="5" spans="1:6" ht="12.75">
      <c r="A5" s="32">
        <v>32</v>
      </c>
      <c r="B5" s="44">
        <v>19980285</v>
      </c>
      <c r="C5" s="27" t="s">
        <v>57</v>
      </c>
      <c r="D5" s="37">
        <v>0</v>
      </c>
      <c r="E5" s="37">
        <v>0</v>
      </c>
      <c r="F5" s="54">
        <v>3400000</v>
      </c>
    </row>
    <row r="7" spans="4:6" ht="13.5" thickBot="1">
      <c r="D7" s="60">
        <f>SUM(D3:D6)</f>
        <v>0</v>
      </c>
      <c r="E7" s="46">
        <f>SUM(E3:E6)</f>
        <v>3000000</v>
      </c>
      <c r="F7" s="46">
        <f>SUM(F3:F6)</f>
        <v>10000000</v>
      </c>
    </row>
    <row r="8" ht="13.5" thickTop="1"/>
    <row r="10" spans="1:6" ht="12.75">
      <c r="A10" s="34">
        <v>4</v>
      </c>
      <c r="B10" s="44">
        <v>20000149</v>
      </c>
      <c r="C10" s="27" t="s">
        <v>58</v>
      </c>
      <c r="D10" s="37">
        <v>500000</v>
      </c>
      <c r="E10" s="37">
        <v>1000000</v>
      </c>
      <c r="F10" s="37">
        <v>0</v>
      </c>
    </row>
    <row r="11" spans="1:6" ht="12.75">
      <c r="A11" s="34">
        <v>32</v>
      </c>
      <c r="B11" s="44">
        <v>20000149</v>
      </c>
      <c r="C11" s="27" t="s">
        <v>58</v>
      </c>
      <c r="D11" s="37">
        <v>500000</v>
      </c>
      <c r="E11" s="37">
        <v>0</v>
      </c>
      <c r="F11" s="37">
        <v>0</v>
      </c>
    </row>
    <row r="12" spans="1:6" ht="12.75">
      <c r="A12" s="34">
        <v>50</v>
      </c>
      <c r="B12" s="44">
        <v>20000149</v>
      </c>
      <c r="C12" s="27" t="s">
        <v>58</v>
      </c>
      <c r="D12" s="37">
        <v>500000</v>
      </c>
      <c r="E12" s="37">
        <v>0</v>
      </c>
      <c r="F12" s="37">
        <v>0</v>
      </c>
    </row>
    <row r="13" spans="1:6" ht="12.75">
      <c r="A13" s="34">
        <v>52</v>
      </c>
      <c r="B13" s="44">
        <v>20000149</v>
      </c>
      <c r="C13" s="27" t="s">
        <v>58</v>
      </c>
      <c r="D13" s="37">
        <v>500000</v>
      </c>
      <c r="E13" s="37">
        <v>0</v>
      </c>
      <c r="F13" s="37">
        <v>0</v>
      </c>
    </row>
    <row r="15" spans="4:6" ht="13.5" thickBot="1">
      <c r="D15" s="61">
        <f>SUM(D10:D14)</f>
        <v>2000000</v>
      </c>
      <c r="E15" s="61">
        <f>SUM(E10:E14)</f>
        <v>1000000</v>
      </c>
      <c r="F15" s="61">
        <f>SUM(F10:F14)</f>
        <v>0</v>
      </c>
    </row>
    <row r="16" ht="13.5" thickTop="1"/>
    <row r="18" spans="1:6" ht="12.75">
      <c r="A18" s="32">
        <v>2</v>
      </c>
      <c r="B18" s="44">
        <v>20030795</v>
      </c>
      <c r="C18" s="27" t="s">
        <v>59</v>
      </c>
      <c r="D18" s="37">
        <v>500000</v>
      </c>
      <c r="E18" s="37">
        <v>1000000</v>
      </c>
      <c r="F18" s="37">
        <v>2000000</v>
      </c>
    </row>
    <row r="19" spans="1:6" ht="12.75">
      <c r="A19" s="32">
        <v>60</v>
      </c>
      <c r="B19" s="44">
        <v>20030795</v>
      </c>
      <c r="C19" s="27" t="s">
        <v>59</v>
      </c>
      <c r="D19" s="37">
        <v>500000</v>
      </c>
      <c r="E19" s="37">
        <v>1000000</v>
      </c>
      <c r="F19" s="37">
        <v>2000000</v>
      </c>
    </row>
    <row r="21" spans="4:6" ht="13.5" thickBot="1">
      <c r="D21" s="46">
        <f>SUM(D18:D20)</f>
        <v>1000000</v>
      </c>
      <c r="E21" s="46">
        <f>SUM(E18:E20)</f>
        <v>2000000</v>
      </c>
      <c r="F21" s="46">
        <f>SUM(F18:F20)</f>
        <v>4000000</v>
      </c>
    </row>
    <row r="22" ht="13.5" thickTop="1"/>
    <row r="24" spans="1:6" ht="12.75">
      <c r="A24" s="32">
        <v>2</v>
      </c>
      <c r="B24" s="44">
        <v>20000125</v>
      </c>
      <c r="C24" s="27" t="s">
        <v>22</v>
      </c>
      <c r="D24" s="37">
        <v>400000</v>
      </c>
      <c r="E24" s="37">
        <v>0</v>
      </c>
      <c r="F24" s="37">
        <v>0</v>
      </c>
    </row>
    <row r="25" spans="1:6" ht="12.75">
      <c r="A25" s="32">
        <v>60</v>
      </c>
      <c r="B25" s="44">
        <v>20000125</v>
      </c>
      <c r="C25" s="27" t="s">
        <v>22</v>
      </c>
      <c r="D25" s="37">
        <v>400000</v>
      </c>
      <c r="E25" s="37">
        <v>0</v>
      </c>
      <c r="F25" s="37">
        <v>0</v>
      </c>
    </row>
    <row r="27" spans="4:6" ht="13.5" thickBot="1">
      <c r="D27" s="46">
        <f>SUM(D24:D26)</f>
        <v>800000</v>
      </c>
      <c r="E27" s="46">
        <f>SUM(E24:E26)</f>
        <v>0</v>
      </c>
      <c r="F27" s="46">
        <f>SUM(F24:F26)</f>
        <v>0</v>
      </c>
    </row>
    <row r="28" ht="13.5" thickTop="1"/>
    <row r="32" spans="2:3" ht="12.75">
      <c r="B32" s="25"/>
      <c r="C32" s="23"/>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00"/>
  <sheetViews>
    <sheetView zoomScalePageLayoutView="0" workbookViewId="0" topLeftCell="A22">
      <selection activeCell="K35" sqref="K35"/>
    </sheetView>
  </sheetViews>
  <sheetFormatPr defaultColWidth="9.140625" defaultRowHeight="12.75"/>
  <cols>
    <col min="3" max="3" width="37.28125" style="0" bestFit="1" customWidth="1"/>
    <col min="4" max="4" width="11.28125" style="0" bestFit="1" customWidth="1"/>
    <col min="5" max="6" width="9.57421875" style="0" bestFit="1" customWidth="1"/>
  </cols>
  <sheetData>
    <row r="1" spans="1:6" ht="33.75">
      <c r="A1" s="45" t="s">
        <v>8</v>
      </c>
      <c r="B1" s="45" t="s">
        <v>9</v>
      </c>
      <c r="C1" s="45" t="s">
        <v>10</v>
      </c>
      <c r="D1" s="36" t="s">
        <v>25</v>
      </c>
      <c r="E1" s="36" t="s">
        <v>12</v>
      </c>
      <c r="F1" s="36" t="s">
        <v>13</v>
      </c>
    </row>
    <row r="3" spans="1:6" ht="12.75">
      <c r="A3" s="32">
        <v>10</v>
      </c>
      <c r="B3" s="30">
        <v>19980402</v>
      </c>
      <c r="C3" s="31" t="s">
        <v>69</v>
      </c>
      <c r="D3" s="37">
        <v>1325000</v>
      </c>
      <c r="E3" s="29">
        <v>500000</v>
      </c>
      <c r="F3" s="29">
        <v>100000</v>
      </c>
    </row>
    <row r="4" spans="1:6" ht="12.75">
      <c r="A4" s="32">
        <v>12</v>
      </c>
      <c r="B4" s="30">
        <v>19980402</v>
      </c>
      <c r="C4" s="31" t="s">
        <v>69</v>
      </c>
      <c r="D4" s="37">
        <v>1325000</v>
      </c>
      <c r="E4" s="29">
        <v>500000</v>
      </c>
      <c r="F4" s="29">
        <v>100000</v>
      </c>
    </row>
    <row r="6" spans="4:6" ht="13.5" thickBot="1">
      <c r="D6" s="46">
        <f>SUM(D3:D5)</f>
        <v>2650000</v>
      </c>
      <c r="E6" s="46">
        <f>SUM(E3:E5)</f>
        <v>1000000</v>
      </c>
      <c r="F6" s="46">
        <f>SUM(F3:F5)</f>
        <v>200000</v>
      </c>
    </row>
    <row r="7" ht="13.5" thickTop="1"/>
    <row r="9" spans="1:6" ht="12.75">
      <c r="A9" s="32">
        <v>40</v>
      </c>
      <c r="B9" s="30">
        <v>20010119</v>
      </c>
      <c r="C9" s="31" t="s">
        <v>6</v>
      </c>
      <c r="D9" s="28">
        <v>510000</v>
      </c>
      <c r="E9" s="37">
        <v>400000</v>
      </c>
      <c r="F9" s="29">
        <v>500000</v>
      </c>
    </row>
    <row r="10" spans="1:6" ht="12.75">
      <c r="A10" s="32">
        <v>46</v>
      </c>
      <c r="B10" s="30">
        <v>20010119</v>
      </c>
      <c r="C10" s="31" t="s">
        <v>6</v>
      </c>
      <c r="D10" s="37">
        <v>994000</v>
      </c>
      <c r="E10" s="37">
        <v>0</v>
      </c>
      <c r="F10" s="37">
        <v>0</v>
      </c>
    </row>
    <row r="11" spans="1:6" ht="12.75">
      <c r="A11" s="32">
        <v>48</v>
      </c>
      <c r="B11" s="30">
        <v>20010119</v>
      </c>
      <c r="C11" s="31" t="s">
        <v>6</v>
      </c>
      <c r="D11" s="37">
        <v>1707000</v>
      </c>
      <c r="E11" s="37">
        <v>2903000</v>
      </c>
      <c r="F11" s="37">
        <v>1788000</v>
      </c>
    </row>
    <row r="12" spans="1:6" ht="12.75">
      <c r="A12" s="32">
        <v>51</v>
      </c>
      <c r="B12" s="30">
        <v>20010119</v>
      </c>
      <c r="C12" s="31" t="s">
        <v>6</v>
      </c>
      <c r="D12" s="37">
        <v>863000</v>
      </c>
      <c r="E12" s="38">
        <v>2462000</v>
      </c>
      <c r="F12" s="38">
        <v>967000</v>
      </c>
    </row>
    <row r="14" spans="4:6" ht="13.5" thickBot="1">
      <c r="D14" s="46">
        <f>SUM(D9:D13)</f>
        <v>4074000</v>
      </c>
      <c r="E14" s="46">
        <f>SUM(E9:E13)</f>
        <v>5765000</v>
      </c>
      <c r="F14" s="46">
        <f>SUM(F9:F13)</f>
        <v>3255000</v>
      </c>
    </row>
    <row r="15" ht="13.5" thickTop="1"/>
    <row r="17" spans="1:6" ht="12.75">
      <c r="A17" s="32">
        <v>4</v>
      </c>
      <c r="B17" s="30">
        <v>20030471</v>
      </c>
      <c r="C17" s="31" t="s">
        <v>5</v>
      </c>
      <c r="D17" s="37">
        <v>1500000</v>
      </c>
      <c r="E17" s="37">
        <v>2510500</v>
      </c>
      <c r="F17" s="37">
        <v>2000000</v>
      </c>
    </row>
    <row r="18" spans="1:6" ht="12.75">
      <c r="A18" s="32">
        <v>8</v>
      </c>
      <c r="B18" s="30">
        <v>20030471</v>
      </c>
      <c r="C18" s="31" t="s">
        <v>5</v>
      </c>
      <c r="D18" s="37">
        <v>1500000</v>
      </c>
      <c r="E18" s="37">
        <v>2510500</v>
      </c>
      <c r="F18" s="37">
        <v>2000000</v>
      </c>
    </row>
    <row r="19" ht="12.75">
      <c r="A19" s="32"/>
    </row>
    <row r="20" spans="4:6" ht="13.5" thickBot="1">
      <c r="D20" s="46">
        <f>SUM(D17:D19)</f>
        <v>3000000</v>
      </c>
      <c r="E20" s="46">
        <f>SUM(E17:E19)</f>
        <v>5021000</v>
      </c>
      <c r="F20" s="46">
        <f>SUM(F17:F19)</f>
        <v>4000000</v>
      </c>
    </row>
    <row r="21" ht="13.5" thickTop="1"/>
    <row r="23" spans="1:6" ht="12.75">
      <c r="A23" s="32">
        <v>4</v>
      </c>
      <c r="B23" s="30">
        <v>19930283</v>
      </c>
      <c r="C23" s="31" t="s">
        <v>23</v>
      </c>
      <c r="D23" s="37">
        <v>200000</v>
      </c>
      <c r="E23" s="37">
        <v>0</v>
      </c>
      <c r="F23" s="37">
        <v>0</v>
      </c>
    </row>
    <row r="24" spans="1:6" ht="12.75">
      <c r="A24" s="32">
        <v>16</v>
      </c>
      <c r="B24" s="30">
        <v>19930283</v>
      </c>
      <c r="C24" s="31" t="s">
        <v>23</v>
      </c>
      <c r="D24" s="37">
        <v>200000</v>
      </c>
      <c r="E24" s="37">
        <v>0</v>
      </c>
      <c r="F24" s="37">
        <v>0</v>
      </c>
    </row>
    <row r="25" spans="1:6" ht="12.75">
      <c r="A25" s="32">
        <v>36</v>
      </c>
      <c r="B25" s="30">
        <v>19930283</v>
      </c>
      <c r="C25" s="31" t="s">
        <v>23</v>
      </c>
      <c r="D25" s="37">
        <v>0</v>
      </c>
      <c r="E25" s="37">
        <v>200000</v>
      </c>
      <c r="F25" s="37">
        <v>200000</v>
      </c>
    </row>
    <row r="26" spans="1:6" ht="12.75">
      <c r="A26" s="32">
        <v>37</v>
      </c>
      <c r="B26" s="30">
        <v>19930283</v>
      </c>
      <c r="C26" s="31" t="s">
        <v>23</v>
      </c>
      <c r="D26" s="37">
        <v>0</v>
      </c>
      <c r="E26" s="37">
        <v>300000</v>
      </c>
      <c r="F26" s="37">
        <v>300000</v>
      </c>
    </row>
    <row r="27" spans="1:6" ht="12.75">
      <c r="A27" s="32">
        <v>41</v>
      </c>
      <c r="B27" s="30">
        <v>19930283</v>
      </c>
      <c r="C27" s="31" t="s">
        <v>23</v>
      </c>
      <c r="D27" s="37">
        <v>200000</v>
      </c>
      <c r="E27" s="37">
        <v>100000</v>
      </c>
      <c r="F27" s="37">
        <v>100000</v>
      </c>
    </row>
    <row r="28" spans="1:6" ht="12.75">
      <c r="A28" s="32">
        <v>44</v>
      </c>
      <c r="B28" s="30">
        <v>19930283</v>
      </c>
      <c r="C28" s="31" t="s">
        <v>23</v>
      </c>
      <c r="D28" s="37">
        <v>0</v>
      </c>
      <c r="E28" s="37">
        <v>100000</v>
      </c>
      <c r="F28" s="37">
        <v>100000</v>
      </c>
    </row>
    <row r="29" spans="1:6" ht="12.75">
      <c r="A29" s="32">
        <v>48</v>
      </c>
      <c r="B29" s="30">
        <v>19930283</v>
      </c>
      <c r="C29" s="31" t="s">
        <v>23</v>
      </c>
      <c r="D29" s="37">
        <v>200000</v>
      </c>
      <c r="E29" s="37">
        <v>50000</v>
      </c>
      <c r="F29" s="37">
        <v>50000</v>
      </c>
    </row>
    <row r="30" spans="1:6" ht="12.75">
      <c r="A30" s="32">
        <v>49</v>
      </c>
      <c r="B30" s="30">
        <v>19930283</v>
      </c>
      <c r="C30" s="31" t="s">
        <v>23</v>
      </c>
      <c r="D30" s="37">
        <v>200000</v>
      </c>
      <c r="E30" s="37">
        <v>0</v>
      </c>
      <c r="F30" s="37">
        <v>0</v>
      </c>
    </row>
    <row r="31" spans="1:6" ht="12.75">
      <c r="A31" s="32">
        <v>52</v>
      </c>
      <c r="B31" s="30">
        <v>19930283</v>
      </c>
      <c r="C31" s="31" t="s">
        <v>23</v>
      </c>
      <c r="D31" s="37">
        <v>0</v>
      </c>
      <c r="E31" s="37">
        <v>100000</v>
      </c>
      <c r="F31" s="37">
        <v>100000</v>
      </c>
    </row>
    <row r="32" spans="1:6" ht="12.75">
      <c r="A32" s="32">
        <v>54</v>
      </c>
      <c r="B32" s="30">
        <v>19930283</v>
      </c>
      <c r="C32" s="31" t="s">
        <v>23</v>
      </c>
      <c r="D32" s="37">
        <v>0</v>
      </c>
      <c r="E32" s="26">
        <v>150000</v>
      </c>
      <c r="F32" s="37">
        <v>150000</v>
      </c>
    </row>
    <row r="34" spans="4:6" ht="13.5" thickBot="1">
      <c r="D34" s="46">
        <f>SUM(D23:D33)</f>
        <v>1000000</v>
      </c>
      <c r="E34" s="46">
        <f>SUM(E23:E33)</f>
        <v>1000000</v>
      </c>
      <c r="F34" s="46">
        <f>SUM(F23:F33)</f>
        <v>1000000</v>
      </c>
    </row>
    <row r="35" ht="13.5" thickTop="1"/>
    <row r="37" spans="1:6" ht="12.75">
      <c r="A37" s="32">
        <v>4</v>
      </c>
      <c r="B37" s="34">
        <v>19930264</v>
      </c>
      <c r="C37" s="34" t="s">
        <v>21</v>
      </c>
      <c r="D37" s="43">
        <f>76557+260000</f>
        <v>336557</v>
      </c>
      <c r="E37" s="37">
        <v>400000</v>
      </c>
      <c r="F37" s="37">
        <v>2000000</v>
      </c>
    </row>
    <row r="38" spans="1:6" ht="12.75">
      <c r="A38" s="32">
        <v>16</v>
      </c>
      <c r="B38" s="34">
        <v>19930264</v>
      </c>
      <c r="C38" s="34" t="s">
        <v>21</v>
      </c>
      <c r="D38" s="43">
        <v>0</v>
      </c>
      <c r="E38" s="41"/>
      <c r="F38" s="37">
        <v>3000000</v>
      </c>
    </row>
    <row r="39" spans="1:6" ht="12.75">
      <c r="A39" s="32">
        <v>21</v>
      </c>
      <c r="B39" s="34">
        <v>19930264</v>
      </c>
      <c r="C39" s="34" t="s">
        <v>21</v>
      </c>
      <c r="D39" s="43">
        <v>1570320</v>
      </c>
      <c r="E39" s="41">
        <v>0</v>
      </c>
      <c r="F39" s="41">
        <v>0</v>
      </c>
    </row>
    <row r="40" spans="1:6" ht="12.75">
      <c r="A40" s="32">
        <v>28</v>
      </c>
      <c r="B40" s="34">
        <v>19930264</v>
      </c>
      <c r="C40" s="34" t="s">
        <v>21</v>
      </c>
      <c r="D40" s="43">
        <f>142800+572000</f>
        <v>714800</v>
      </c>
      <c r="E40" s="41">
        <v>0</v>
      </c>
      <c r="F40" s="41">
        <v>0</v>
      </c>
    </row>
    <row r="41" spans="1:6" ht="12.75">
      <c r="A41" s="32">
        <v>33</v>
      </c>
      <c r="B41" s="34">
        <v>19930264</v>
      </c>
      <c r="C41" s="34" t="s">
        <v>21</v>
      </c>
      <c r="D41" s="43">
        <f>107100+143000</f>
        <v>250100</v>
      </c>
      <c r="E41" s="41">
        <v>0</v>
      </c>
      <c r="F41" s="41">
        <v>0</v>
      </c>
    </row>
    <row r="42" spans="1:6" ht="12.75">
      <c r="A42" s="32">
        <v>37</v>
      </c>
      <c r="B42" s="34">
        <v>19930264</v>
      </c>
      <c r="C42" s="34" t="s">
        <v>21</v>
      </c>
      <c r="D42" s="43">
        <f>260000</f>
        <v>260000</v>
      </c>
      <c r="E42" s="41">
        <v>0</v>
      </c>
      <c r="F42" s="41">
        <v>0</v>
      </c>
    </row>
    <row r="43" spans="1:6" ht="12.75">
      <c r="A43" s="32">
        <v>40</v>
      </c>
      <c r="B43" s="34">
        <v>19930264</v>
      </c>
      <c r="C43" s="34" t="s">
        <v>21</v>
      </c>
      <c r="D43" s="43">
        <f>100424</f>
        <v>100424</v>
      </c>
      <c r="E43" s="41">
        <v>0</v>
      </c>
      <c r="F43" s="41">
        <v>0</v>
      </c>
    </row>
    <row r="44" spans="1:6" ht="12.75">
      <c r="A44" s="32">
        <v>41</v>
      </c>
      <c r="B44" s="34">
        <v>19930264</v>
      </c>
      <c r="C44" s="34" t="s">
        <v>21</v>
      </c>
      <c r="D44" s="42">
        <f>4380000+2955000+78540+260000</f>
        <v>7673540</v>
      </c>
      <c r="E44" s="37">
        <v>10800000</v>
      </c>
      <c r="F44" s="37">
        <v>10400000</v>
      </c>
    </row>
    <row r="45" spans="1:6" ht="12.75">
      <c r="A45" s="32">
        <v>45</v>
      </c>
      <c r="B45" s="34">
        <v>19930264</v>
      </c>
      <c r="C45" s="34" t="s">
        <v>21</v>
      </c>
      <c r="D45" s="42">
        <f>650000</f>
        <v>650000</v>
      </c>
      <c r="E45" s="41">
        <v>0</v>
      </c>
      <c r="F45" s="41">
        <v>0</v>
      </c>
    </row>
    <row r="46" spans="1:6" ht="12.75">
      <c r="A46" s="32">
        <v>54</v>
      </c>
      <c r="B46" s="34">
        <v>19930264</v>
      </c>
      <c r="C46" s="34" t="s">
        <v>21</v>
      </c>
      <c r="D46" s="42">
        <f>4380000+142800+135806</f>
        <v>4658606</v>
      </c>
      <c r="E46" s="37">
        <v>7000000</v>
      </c>
      <c r="F46" s="37">
        <v>4600000</v>
      </c>
    </row>
    <row r="47" spans="1:6" ht="12.75">
      <c r="A47" s="32">
        <v>55</v>
      </c>
      <c r="B47" s="34">
        <v>19930264</v>
      </c>
      <c r="C47" s="34" t="s">
        <v>21</v>
      </c>
      <c r="D47" s="42">
        <f>142800+260000</f>
        <v>402800</v>
      </c>
      <c r="E47" s="41">
        <v>0</v>
      </c>
      <c r="F47" s="41">
        <v>0</v>
      </c>
    </row>
    <row r="48" spans="1:6" ht="12.75">
      <c r="A48" s="32">
        <v>60</v>
      </c>
      <c r="B48" s="34">
        <v>19930264</v>
      </c>
      <c r="C48" s="34" t="s">
        <v>21</v>
      </c>
      <c r="D48" s="42">
        <f>3285000+97853</f>
        <v>3382853</v>
      </c>
      <c r="E48" s="37">
        <v>1800000</v>
      </c>
      <c r="F48" s="37">
        <v>0</v>
      </c>
    </row>
    <row r="50" spans="4:6" ht="13.5" thickBot="1">
      <c r="D50" s="46">
        <f>SUM(D37:D49)</f>
        <v>20000000</v>
      </c>
      <c r="E50" s="46">
        <f>SUM(E37:E49)</f>
        <v>20000000</v>
      </c>
      <c r="F50" s="46">
        <f>SUM(F37:F49)</f>
        <v>20000000</v>
      </c>
    </row>
    <row r="51" ht="13.5" thickTop="1"/>
    <row r="53" spans="1:6" ht="12.75">
      <c r="A53" s="32">
        <v>4</v>
      </c>
      <c r="B53" s="32">
        <v>19980397</v>
      </c>
      <c r="C53" s="32" t="s">
        <v>24</v>
      </c>
      <c r="D53" s="33">
        <v>40000</v>
      </c>
      <c r="E53" s="33">
        <v>50000</v>
      </c>
      <c r="F53" s="33">
        <v>50000</v>
      </c>
    </row>
    <row r="54" spans="1:6" ht="12.75">
      <c r="A54" s="32">
        <v>10</v>
      </c>
      <c r="B54" s="32">
        <v>19980397</v>
      </c>
      <c r="C54" s="32" t="s">
        <v>24</v>
      </c>
      <c r="D54" s="33">
        <v>40000</v>
      </c>
      <c r="E54" s="33">
        <v>50000</v>
      </c>
      <c r="F54" s="33">
        <v>50000</v>
      </c>
    </row>
    <row r="55" spans="1:6" ht="12.75">
      <c r="A55" s="32">
        <v>11</v>
      </c>
      <c r="B55" s="32">
        <v>19980397</v>
      </c>
      <c r="C55" s="32" t="s">
        <v>24</v>
      </c>
      <c r="D55" s="33">
        <v>40000</v>
      </c>
      <c r="E55" s="33">
        <v>50000</v>
      </c>
      <c r="F55" s="33">
        <v>50000</v>
      </c>
    </row>
    <row r="56" spans="1:6" ht="12.75">
      <c r="A56" s="32">
        <v>13</v>
      </c>
      <c r="B56" s="32">
        <v>19980397</v>
      </c>
      <c r="C56" s="32" t="s">
        <v>24</v>
      </c>
      <c r="D56" s="33">
        <v>40000</v>
      </c>
      <c r="E56" s="33">
        <v>50000</v>
      </c>
      <c r="F56" s="33">
        <v>50000</v>
      </c>
    </row>
    <row r="57" spans="1:6" ht="12.75">
      <c r="A57" s="32">
        <v>14</v>
      </c>
      <c r="B57" s="32">
        <v>19980397</v>
      </c>
      <c r="C57" s="32" t="s">
        <v>24</v>
      </c>
      <c r="D57" s="33">
        <v>40000</v>
      </c>
      <c r="E57" s="33">
        <v>50000</v>
      </c>
      <c r="F57" s="33">
        <v>50000</v>
      </c>
    </row>
    <row r="58" spans="1:6" ht="12.75">
      <c r="A58" s="32">
        <v>15</v>
      </c>
      <c r="B58" s="32">
        <v>19980397</v>
      </c>
      <c r="C58" s="32" t="s">
        <v>24</v>
      </c>
      <c r="D58" s="33">
        <v>40000</v>
      </c>
      <c r="E58" s="33">
        <v>50000</v>
      </c>
      <c r="F58" s="33">
        <v>50000</v>
      </c>
    </row>
    <row r="59" spans="1:6" ht="12.75">
      <c r="A59" s="32">
        <v>16</v>
      </c>
      <c r="B59" s="32">
        <v>19980397</v>
      </c>
      <c r="C59" s="32" t="s">
        <v>24</v>
      </c>
      <c r="D59" s="33">
        <v>40000</v>
      </c>
      <c r="E59" s="33">
        <v>50000</v>
      </c>
      <c r="F59" s="33">
        <v>50000</v>
      </c>
    </row>
    <row r="60" spans="1:6" ht="12.75">
      <c r="A60" s="32">
        <v>18</v>
      </c>
      <c r="B60" s="32">
        <v>19980397</v>
      </c>
      <c r="C60" s="32" t="s">
        <v>24</v>
      </c>
      <c r="D60" s="33">
        <v>40000</v>
      </c>
      <c r="E60" s="33">
        <v>50000</v>
      </c>
      <c r="F60" s="33">
        <v>50000</v>
      </c>
    </row>
    <row r="61" spans="1:6" ht="12.75">
      <c r="A61" s="32">
        <v>19</v>
      </c>
      <c r="B61" s="32">
        <v>19980397</v>
      </c>
      <c r="C61" s="32" t="s">
        <v>24</v>
      </c>
      <c r="D61" s="33">
        <v>40000</v>
      </c>
      <c r="E61" s="33">
        <v>50000</v>
      </c>
      <c r="F61" s="33">
        <v>50000</v>
      </c>
    </row>
    <row r="62" spans="1:6" ht="12.75">
      <c r="A62" s="32">
        <v>20</v>
      </c>
      <c r="B62" s="32">
        <v>19980397</v>
      </c>
      <c r="C62" s="32" t="s">
        <v>24</v>
      </c>
      <c r="D62" s="33">
        <v>40000</v>
      </c>
      <c r="E62" s="33">
        <v>50000</v>
      </c>
      <c r="F62" s="33">
        <v>50000</v>
      </c>
    </row>
    <row r="63" spans="1:6" ht="12.75">
      <c r="A63" s="32">
        <v>21</v>
      </c>
      <c r="B63" s="32">
        <v>19980397</v>
      </c>
      <c r="C63" s="32" t="s">
        <v>24</v>
      </c>
      <c r="D63" s="33">
        <v>40000</v>
      </c>
      <c r="E63" s="33">
        <v>50000</v>
      </c>
      <c r="F63" s="33">
        <v>50000</v>
      </c>
    </row>
    <row r="64" spans="1:6" ht="12.75">
      <c r="A64" s="32">
        <v>22</v>
      </c>
      <c r="B64" s="32">
        <v>19980397</v>
      </c>
      <c r="C64" s="32" t="s">
        <v>24</v>
      </c>
      <c r="D64" s="33">
        <v>40000</v>
      </c>
      <c r="E64" s="33">
        <v>50000</v>
      </c>
      <c r="F64" s="33">
        <v>50000</v>
      </c>
    </row>
    <row r="65" spans="1:6" ht="12.75">
      <c r="A65" s="32">
        <v>23</v>
      </c>
      <c r="B65" s="32">
        <v>19980397</v>
      </c>
      <c r="C65" s="32" t="s">
        <v>24</v>
      </c>
      <c r="D65" s="33">
        <v>40000</v>
      </c>
      <c r="E65" s="33">
        <v>50000</v>
      </c>
      <c r="F65" s="33">
        <v>50000</v>
      </c>
    </row>
    <row r="66" spans="1:6" ht="12.75">
      <c r="A66" s="32">
        <v>24</v>
      </c>
      <c r="B66" s="32">
        <v>19980397</v>
      </c>
      <c r="C66" s="32" t="s">
        <v>24</v>
      </c>
      <c r="D66" s="33">
        <v>40000</v>
      </c>
      <c r="E66" s="33">
        <v>50000</v>
      </c>
      <c r="F66" s="33">
        <v>50000</v>
      </c>
    </row>
    <row r="67" spans="1:6" ht="12.75">
      <c r="A67" s="32">
        <v>25</v>
      </c>
      <c r="B67" s="32">
        <v>19980397</v>
      </c>
      <c r="C67" s="32" t="s">
        <v>24</v>
      </c>
      <c r="D67" s="33">
        <v>40000</v>
      </c>
      <c r="E67" s="33">
        <v>50000</v>
      </c>
      <c r="F67" s="33">
        <v>50000</v>
      </c>
    </row>
    <row r="68" spans="1:6" ht="12.75">
      <c r="A68" s="32">
        <v>26</v>
      </c>
      <c r="B68" s="32">
        <v>19980397</v>
      </c>
      <c r="C68" s="32" t="s">
        <v>24</v>
      </c>
      <c r="D68" s="33">
        <v>40000</v>
      </c>
      <c r="E68" s="33">
        <v>50000</v>
      </c>
      <c r="F68" s="33">
        <v>50000</v>
      </c>
    </row>
    <row r="69" spans="1:6" ht="12.75">
      <c r="A69" s="32">
        <v>27</v>
      </c>
      <c r="B69" s="32">
        <v>19980397</v>
      </c>
      <c r="C69" s="32" t="s">
        <v>24</v>
      </c>
      <c r="D69" s="33">
        <v>40000</v>
      </c>
      <c r="E69" s="33">
        <v>50000</v>
      </c>
      <c r="F69" s="33">
        <v>50000</v>
      </c>
    </row>
    <row r="70" spans="1:6" ht="12.75">
      <c r="A70" s="32">
        <v>28</v>
      </c>
      <c r="B70" s="32">
        <v>19980397</v>
      </c>
      <c r="C70" s="32" t="s">
        <v>24</v>
      </c>
      <c r="D70" s="33">
        <v>40000</v>
      </c>
      <c r="E70" s="33">
        <v>50000</v>
      </c>
      <c r="F70" s="33">
        <v>50000</v>
      </c>
    </row>
    <row r="71" spans="1:6" ht="12.75">
      <c r="A71" s="32">
        <v>29</v>
      </c>
      <c r="B71" s="32">
        <v>19980397</v>
      </c>
      <c r="C71" s="32" t="s">
        <v>24</v>
      </c>
      <c r="D71" s="33">
        <v>40000</v>
      </c>
      <c r="E71" s="33">
        <v>50000</v>
      </c>
      <c r="F71" s="33">
        <v>50000</v>
      </c>
    </row>
    <row r="72" spans="1:6" ht="12.75">
      <c r="A72" s="32">
        <v>30</v>
      </c>
      <c r="B72" s="32">
        <v>19980397</v>
      </c>
      <c r="C72" s="32" t="s">
        <v>24</v>
      </c>
      <c r="D72" s="33">
        <v>40000</v>
      </c>
      <c r="E72" s="33">
        <v>50000</v>
      </c>
      <c r="F72" s="33">
        <v>50000</v>
      </c>
    </row>
    <row r="73" spans="1:6" ht="12.75">
      <c r="A73" s="32">
        <v>31</v>
      </c>
      <c r="B73" s="32">
        <v>19980397</v>
      </c>
      <c r="C73" s="32" t="s">
        <v>24</v>
      </c>
      <c r="D73" s="33">
        <v>40000</v>
      </c>
      <c r="E73" s="33">
        <v>50000</v>
      </c>
      <c r="F73" s="33">
        <v>50000</v>
      </c>
    </row>
    <row r="74" spans="1:6" ht="12.75">
      <c r="A74" s="32">
        <v>32</v>
      </c>
      <c r="B74" s="32">
        <v>19980397</v>
      </c>
      <c r="C74" s="32" t="s">
        <v>24</v>
      </c>
      <c r="D74" s="33">
        <v>50000</v>
      </c>
      <c r="E74" s="33">
        <v>50000</v>
      </c>
      <c r="F74" s="33">
        <v>50000</v>
      </c>
    </row>
    <row r="75" spans="1:6" ht="12.75">
      <c r="A75" s="32">
        <v>33</v>
      </c>
      <c r="B75" s="32">
        <v>19980397</v>
      </c>
      <c r="C75" s="32" t="s">
        <v>24</v>
      </c>
      <c r="D75" s="33">
        <v>40000</v>
      </c>
      <c r="E75" s="33">
        <v>50000</v>
      </c>
      <c r="F75" s="33">
        <v>50000</v>
      </c>
    </row>
    <row r="76" spans="1:6" ht="12.75">
      <c r="A76" s="32">
        <v>34</v>
      </c>
      <c r="B76" s="32">
        <v>19980397</v>
      </c>
      <c r="C76" s="32" t="s">
        <v>24</v>
      </c>
      <c r="D76" s="33">
        <v>40000</v>
      </c>
      <c r="E76" s="33">
        <v>50000</v>
      </c>
      <c r="F76" s="33">
        <v>50000</v>
      </c>
    </row>
    <row r="77" spans="1:6" ht="12.75">
      <c r="A77" s="32">
        <v>35</v>
      </c>
      <c r="B77" s="32">
        <v>19980397</v>
      </c>
      <c r="C77" s="32" t="s">
        <v>24</v>
      </c>
      <c r="D77" s="33">
        <v>40000</v>
      </c>
      <c r="E77" s="33">
        <v>50000</v>
      </c>
      <c r="F77" s="33">
        <v>50000</v>
      </c>
    </row>
    <row r="78" spans="1:6" ht="12.75">
      <c r="A78" s="32">
        <v>36</v>
      </c>
      <c r="B78" s="32">
        <v>19980397</v>
      </c>
      <c r="C78" s="32" t="s">
        <v>24</v>
      </c>
      <c r="D78" s="33">
        <v>50000</v>
      </c>
      <c r="E78" s="33">
        <v>50000</v>
      </c>
      <c r="F78" s="33">
        <v>50000</v>
      </c>
    </row>
    <row r="79" spans="1:6" ht="12.75">
      <c r="A79" s="32">
        <v>37</v>
      </c>
      <c r="B79" s="32">
        <v>19980397</v>
      </c>
      <c r="C79" s="32" t="s">
        <v>24</v>
      </c>
      <c r="D79" s="33">
        <v>50000</v>
      </c>
      <c r="E79" s="33">
        <v>50000</v>
      </c>
      <c r="F79" s="33">
        <v>50000</v>
      </c>
    </row>
    <row r="80" spans="1:6" ht="12.75">
      <c r="A80" s="32">
        <v>38</v>
      </c>
      <c r="B80" s="32">
        <v>19980397</v>
      </c>
      <c r="C80" s="32" t="s">
        <v>24</v>
      </c>
      <c r="D80" s="33">
        <v>50000</v>
      </c>
      <c r="E80" s="33">
        <v>50000</v>
      </c>
      <c r="F80" s="33">
        <v>50000</v>
      </c>
    </row>
    <row r="81" spans="1:6" ht="12.75">
      <c r="A81" s="32">
        <v>40</v>
      </c>
      <c r="B81" s="32">
        <v>19980397</v>
      </c>
      <c r="C81" s="32" t="s">
        <v>24</v>
      </c>
      <c r="D81" s="33">
        <v>50000</v>
      </c>
      <c r="E81" s="33">
        <v>50000</v>
      </c>
      <c r="F81" s="33">
        <v>50000</v>
      </c>
    </row>
    <row r="82" spans="1:6" ht="12.75">
      <c r="A82" s="32">
        <v>42</v>
      </c>
      <c r="B82" s="32">
        <v>19980397</v>
      </c>
      <c r="C82" s="32" t="s">
        <v>24</v>
      </c>
      <c r="D82" s="33">
        <v>50000</v>
      </c>
      <c r="E82" s="33">
        <v>50000</v>
      </c>
      <c r="F82" s="33">
        <v>50000</v>
      </c>
    </row>
    <row r="83" spans="1:6" ht="12.75">
      <c r="A83" s="32">
        <v>43</v>
      </c>
      <c r="B83" s="32">
        <v>19980397</v>
      </c>
      <c r="C83" s="32" t="s">
        <v>24</v>
      </c>
      <c r="D83" s="33">
        <v>40000</v>
      </c>
      <c r="E83" s="33">
        <v>50000</v>
      </c>
      <c r="F83" s="33">
        <v>50000</v>
      </c>
    </row>
    <row r="84" spans="1:6" ht="12.75">
      <c r="A84" s="32">
        <v>44</v>
      </c>
      <c r="B84" s="32">
        <v>19980397</v>
      </c>
      <c r="C84" s="32" t="s">
        <v>24</v>
      </c>
      <c r="D84" s="33">
        <v>50000</v>
      </c>
      <c r="E84" s="33">
        <v>50000</v>
      </c>
      <c r="F84" s="33">
        <v>50000</v>
      </c>
    </row>
    <row r="85" spans="1:6" ht="12.75">
      <c r="A85" s="32">
        <v>45</v>
      </c>
      <c r="B85" s="32">
        <v>19980397</v>
      </c>
      <c r="C85" s="32" t="s">
        <v>24</v>
      </c>
      <c r="D85" s="33">
        <v>50000</v>
      </c>
      <c r="E85" s="33">
        <v>50000</v>
      </c>
      <c r="F85" s="33">
        <v>50000</v>
      </c>
    </row>
    <row r="86" spans="1:6" ht="12.75">
      <c r="A86" s="32">
        <v>46</v>
      </c>
      <c r="B86" s="32">
        <v>19980397</v>
      </c>
      <c r="C86" s="32" t="s">
        <v>24</v>
      </c>
      <c r="D86" s="33">
        <v>50000</v>
      </c>
      <c r="E86" s="33">
        <v>50000</v>
      </c>
      <c r="F86" s="33">
        <v>50000</v>
      </c>
    </row>
    <row r="87" spans="1:6" ht="12.75">
      <c r="A87" s="32">
        <v>47</v>
      </c>
      <c r="B87" s="32">
        <v>19980397</v>
      </c>
      <c r="C87" s="32" t="s">
        <v>24</v>
      </c>
      <c r="D87" s="33">
        <v>50000</v>
      </c>
      <c r="E87" s="33">
        <v>50000</v>
      </c>
      <c r="F87" s="33">
        <v>50000</v>
      </c>
    </row>
    <row r="88" spans="1:6" ht="12.75">
      <c r="A88" s="32">
        <v>49</v>
      </c>
      <c r="B88" s="32">
        <v>19980397</v>
      </c>
      <c r="C88" s="32" t="s">
        <v>24</v>
      </c>
      <c r="D88" s="33">
        <v>0</v>
      </c>
      <c r="E88" s="33">
        <v>50000</v>
      </c>
      <c r="F88" s="33">
        <v>50000</v>
      </c>
    </row>
    <row r="89" spans="1:6" ht="12.75">
      <c r="A89" s="32">
        <v>50</v>
      </c>
      <c r="B89" s="32">
        <v>19980397</v>
      </c>
      <c r="C89" s="32" t="s">
        <v>24</v>
      </c>
      <c r="D89" s="33">
        <v>50000</v>
      </c>
      <c r="E89" s="33">
        <v>50000</v>
      </c>
      <c r="F89" s="33">
        <v>50000</v>
      </c>
    </row>
    <row r="90" spans="1:6" ht="12.75">
      <c r="A90" s="32">
        <v>52</v>
      </c>
      <c r="B90" s="32">
        <v>19980397</v>
      </c>
      <c r="C90" s="32" t="s">
        <v>24</v>
      </c>
      <c r="D90" s="33">
        <v>50000</v>
      </c>
      <c r="E90" s="33">
        <v>100000</v>
      </c>
      <c r="F90" s="33">
        <v>100000</v>
      </c>
    </row>
    <row r="91" spans="1:6" ht="12.75">
      <c r="A91" s="32">
        <v>53</v>
      </c>
      <c r="B91" s="32">
        <v>19980397</v>
      </c>
      <c r="C91" s="32" t="s">
        <v>24</v>
      </c>
      <c r="D91" s="33">
        <v>50000</v>
      </c>
      <c r="E91" s="33">
        <v>100000</v>
      </c>
      <c r="F91" s="33">
        <v>100000</v>
      </c>
    </row>
    <row r="92" spans="1:6" ht="12.75">
      <c r="A92" s="32">
        <v>54</v>
      </c>
      <c r="B92" s="32">
        <v>19980397</v>
      </c>
      <c r="C92" s="32" t="s">
        <v>24</v>
      </c>
      <c r="D92" s="33">
        <v>50000</v>
      </c>
      <c r="E92" s="33">
        <v>50000</v>
      </c>
      <c r="F92" s="33">
        <v>50000</v>
      </c>
    </row>
    <row r="93" spans="1:6" ht="12.75">
      <c r="A93" s="32">
        <v>55</v>
      </c>
      <c r="B93" s="32">
        <v>19980397</v>
      </c>
      <c r="C93" s="32" t="s">
        <v>24</v>
      </c>
      <c r="D93" s="33">
        <v>50000</v>
      </c>
      <c r="E93" s="33">
        <v>100000</v>
      </c>
      <c r="F93" s="33">
        <v>100000</v>
      </c>
    </row>
    <row r="94" spans="1:6" ht="12.75">
      <c r="A94" s="32">
        <v>56</v>
      </c>
      <c r="B94" s="32">
        <v>19980397</v>
      </c>
      <c r="C94" s="32" t="s">
        <v>24</v>
      </c>
      <c r="D94" s="33">
        <v>50000</v>
      </c>
      <c r="E94" s="33">
        <v>50000</v>
      </c>
      <c r="F94" s="33">
        <v>50000</v>
      </c>
    </row>
    <row r="95" spans="1:6" ht="12.75">
      <c r="A95" s="32">
        <v>57</v>
      </c>
      <c r="B95" s="32">
        <v>19980397</v>
      </c>
      <c r="C95" s="32" t="s">
        <v>24</v>
      </c>
      <c r="D95" s="33">
        <v>50000</v>
      </c>
      <c r="E95" s="33">
        <v>50000</v>
      </c>
      <c r="F95" s="33">
        <v>50000</v>
      </c>
    </row>
    <row r="96" spans="1:6" ht="12.75">
      <c r="A96" s="32">
        <v>58</v>
      </c>
      <c r="B96" s="32">
        <v>19980397</v>
      </c>
      <c r="C96" s="32" t="s">
        <v>24</v>
      </c>
      <c r="D96" s="33">
        <v>50000</v>
      </c>
      <c r="E96" s="33">
        <v>50000</v>
      </c>
      <c r="F96" s="33">
        <v>50000</v>
      </c>
    </row>
    <row r="97" spans="1:6" ht="12.75">
      <c r="A97" s="32">
        <v>59</v>
      </c>
      <c r="B97" s="32">
        <v>19980397</v>
      </c>
      <c r="C97" s="32" t="s">
        <v>24</v>
      </c>
      <c r="D97" s="33">
        <v>50000</v>
      </c>
      <c r="E97" s="33">
        <v>100000</v>
      </c>
      <c r="F97" s="33">
        <v>100000</v>
      </c>
    </row>
    <row r="98" spans="1:6" ht="12.75">
      <c r="A98" s="32">
        <v>60</v>
      </c>
      <c r="B98" s="32">
        <v>19980397</v>
      </c>
      <c r="C98" s="32" t="s">
        <v>24</v>
      </c>
      <c r="D98" s="33">
        <v>50000</v>
      </c>
      <c r="E98" s="33">
        <v>50000</v>
      </c>
      <c r="F98" s="33">
        <v>50000</v>
      </c>
    </row>
    <row r="100" spans="4:6" ht="13.5" thickBot="1">
      <c r="D100" s="46">
        <f>SUM(D53:D99)</f>
        <v>2000000</v>
      </c>
      <c r="E100" s="46">
        <f>SUM(E53:E99)</f>
        <v>2500000</v>
      </c>
      <c r="F100" s="46">
        <f>SUM(F53:F99)</f>
        <v>2500000</v>
      </c>
    </row>
    <row r="101" ht="13.5" thickTop="1"/>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48"/>
  <sheetViews>
    <sheetView zoomScalePageLayoutView="0" workbookViewId="0" topLeftCell="A16">
      <selection activeCell="J27" sqref="J27"/>
    </sheetView>
  </sheetViews>
  <sheetFormatPr defaultColWidth="9.140625" defaultRowHeight="12.75"/>
  <cols>
    <col min="1" max="2" width="9.28125" style="0" bestFit="1" customWidth="1"/>
    <col min="3" max="3" width="34.8515625" style="0" customWidth="1"/>
    <col min="4" max="4" width="11.7109375" style="0" customWidth="1"/>
    <col min="5" max="6" width="12.8515625" style="0" bestFit="1" customWidth="1"/>
  </cols>
  <sheetData>
    <row r="1" spans="1:6" ht="22.5">
      <c r="A1" s="45" t="s">
        <v>8</v>
      </c>
      <c r="B1" s="45" t="s">
        <v>9</v>
      </c>
      <c r="C1" s="45" t="s">
        <v>10</v>
      </c>
      <c r="D1" s="36" t="s">
        <v>25</v>
      </c>
      <c r="E1" s="36" t="s">
        <v>12</v>
      </c>
      <c r="F1" s="36" t="s">
        <v>13</v>
      </c>
    </row>
    <row r="3" spans="1:6" ht="12.75">
      <c r="A3" s="32">
        <v>16</v>
      </c>
      <c r="B3" s="32">
        <v>20030475</v>
      </c>
      <c r="C3" s="23" t="s">
        <v>19</v>
      </c>
      <c r="D3" s="39">
        <v>220000</v>
      </c>
      <c r="E3" s="37">
        <v>110000</v>
      </c>
      <c r="F3" s="37">
        <v>220000</v>
      </c>
    </row>
    <row r="4" spans="1:6" ht="12.75">
      <c r="A4" s="32">
        <v>17</v>
      </c>
      <c r="B4" s="32">
        <v>20030475</v>
      </c>
      <c r="C4" s="23" t="s">
        <v>19</v>
      </c>
      <c r="D4" s="39">
        <v>220000</v>
      </c>
      <c r="E4" s="37">
        <v>110000</v>
      </c>
      <c r="F4" s="37">
        <v>220000</v>
      </c>
    </row>
    <row r="5" spans="1:6" ht="12.75">
      <c r="A5" s="32">
        <v>18</v>
      </c>
      <c r="B5" s="32">
        <v>20030475</v>
      </c>
      <c r="C5" s="23" t="s">
        <v>19</v>
      </c>
      <c r="D5" s="39">
        <v>220000</v>
      </c>
      <c r="E5" s="37">
        <v>110000</v>
      </c>
      <c r="F5" s="37">
        <v>220000</v>
      </c>
    </row>
    <row r="6" spans="1:6" ht="12.75">
      <c r="A6" s="32">
        <v>19</v>
      </c>
      <c r="B6" s="32">
        <v>20030475</v>
      </c>
      <c r="C6" s="23" t="s">
        <v>19</v>
      </c>
      <c r="D6" s="39">
        <v>220000</v>
      </c>
      <c r="E6" s="37">
        <v>110000</v>
      </c>
      <c r="F6" s="37">
        <v>220000</v>
      </c>
    </row>
    <row r="7" spans="1:6" ht="12.75">
      <c r="A7" s="32">
        <v>20</v>
      </c>
      <c r="B7" s="32">
        <v>20030475</v>
      </c>
      <c r="C7" s="23" t="s">
        <v>19</v>
      </c>
      <c r="D7" s="39">
        <v>220000</v>
      </c>
      <c r="E7" s="37">
        <v>110000</v>
      </c>
      <c r="F7" s="37">
        <v>220000</v>
      </c>
    </row>
    <row r="8" spans="1:6" ht="12.75">
      <c r="A8" s="32">
        <v>21</v>
      </c>
      <c r="B8" s="32">
        <v>20030475</v>
      </c>
      <c r="C8" s="23" t="s">
        <v>19</v>
      </c>
      <c r="D8" s="39">
        <v>220000</v>
      </c>
      <c r="E8" s="37">
        <v>110000</v>
      </c>
      <c r="F8" s="37">
        <v>220000</v>
      </c>
    </row>
    <row r="9" spans="1:6" ht="12.75">
      <c r="A9" s="32">
        <v>22</v>
      </c>
      <c r="B9" s="32">
        <v>20030475</v>
      </c>
      <c r="C9" s="23" t="s">
        <v>19</v>
      </c>
      <c r="D9" s="39">
        <v>220000</v>
      </c>
      <c r="E9" s="37">
        <v>110000</v>
      </c>
      <c r="F9" s="37">
        <v>220000</v>
      </c>
    </row>
    <row r="10" spans="1:6" ht="12.75">
      <c r="A10" s="32">
        <v>24</v>
      </c>
      <c r="B10" s="32">
        <v>20030475</v>
      </c>
      <c r="C10" s="23" t="s">
        <v>19</v>
      </c>
      <c r="D10" s="39">
        <v>220000</v>
      </c>
      <c r="E10" s="37">
        <v>110000</v>
      </c>
      <c r="F10" s="37">
        <v>220000</v>
      </c>
    </row>
    <row r="11" spans="1:6" ht="12.75">
      <c r="A11" s="32">
        <v>25</v>
      </c>
      <c r="B11" s="32">
        <v>20030475</v>
      </c>
      <c r="C11" s="23" t="s">
        <v>19</v>
      </c>
      <c r="D11" s="39">
        <v>240000</v>
      </c>
      <c r="E11" s="37">
        <v>120000</v>
      </c>
      <c r="F11" s="37">
        <v>240000</v>
      </c>
    </row>
    <row r="13" spans="4:6" ht="13.5" thickBot="1">
      <c r="D13" s="46">
        <f>SUM(D3:D12)</f>
        <v>2000000</v>
      </c>
      <c r="E13" s="46">
        <f>SUM(E3:E12)</f>
        <v>1000000</v>
      </c>
      <c r="F13" s="46">
        <f>SUM(F3:F12)</f>
        <v>2000000</v>
      </c>
    </row>
    <row r="14" ht="13.5" thickTop="1"/>
    <row r="16" spans="1:6" ht="22.5">
      <c r="A16" s="45" t="s">
        <v>8</v>
      </c>
      <c r="B16" s="45" t="s">
        <v>9</v>
      </c>
      <c r="C16" s="45" t="s">
        <v>10</v>
      </c>
      <c r="D16" s="36" t="s">
        <v>25</v>
      </c>
      <c r="E16" s="36" t="s">
        <v>12</v>
      </c>
      <c r="F16" s="36" t="s">
        <v>13</v>
      </c>
    </row>
    <row r="17" spans="1:6" ht="12.75">
      <c r="A17" s="47">
        <v>6</v>
      </c>
      <c r="B17" s="25">
        <v>20060020</v>
      </c>
      <c r="C17" s="23" t="s">
        <v>66</v>
      </c>
      <c r="D17" s="37">
        <v>537690</v>
      </c>
      <c r="E17" s="37">
        <v>0</v>
      </c>
      <c r="F17" s="37">
        <v>0</v>
      </c>
    </row>
    <row r="18" spans="1:6" ht="12.75">
      <c r="A18" s="47">
        <v>20</v>
      </c>
      <c r="B18" s="25">
        <v>20060020</v>
      </c>
      <c r="C18" s="23" t="s">
        <v>66</v>
      </c>
      <c r="D18" s="37">
        <v>316880</v>
      </c>
      <c r="E18" s="37">
        <v>0</v>
      </c>
      <c r="F18" s="37">
        <v>0</v>
      </c>
    </row>
    <row r="19" spans="1:6" ht="12.75">
      <c r="A19" s="47">
        <v>27</v>
      </c>
      <c r="B19" s="25">
        <v>20060020</v>
      </c>
      <c r="C19" s="23" t="s">
        <v>66</v>
      </c>
      <c r="D19" s="37">
        <v>250996</v>
      </c>
      <c r="E19" s="37">
        <v>0</v>
      </c>
      <c r="F19" s="37">
        <v>0</v>
      </c>
    </row>
    <row r="20" spans="1:6" ht="12.75">
      <c r="A20" s="47">
        <v>32</v>
      </c>
      <c r="B20" s="25">
        <v>20060020</v>
      </c>
      <c r="C20" s="23" t="s">
        <v>66</v>
      </c>
      <c r="D20" s="37">
        <v>384245</v>
      </c>
      <c r="E20" s="37">
        <v>0</v>
      </c>
      <c r="F20" s="37">
        <v>0</v>
      </c>
    </row>
    <row r="21" spans="1:6" ht="12.75">
      <c r="A21" s="47">
        <v>34</v>
      </c>
      <c r="B21" s="25">
        <v>20060020</v>
      </c>
      <c r="C21" s="23" t="s">
        <v>66</v>
      </c>
      <c r="D21" s="37">
        <v>879982</v>
      </c>
      <c r="E21" s="37">
        <v>0</v>
      </c>
      <c r="F21" s="37">
        <v>0</v>
      </c>
    </row>
    <row r="22" spans="1:6" ht="12.75">
      <c r="A22" s="47">
        <v>42</v>
      </c>
      <c r="B22" s="25">
        <v>20060020</v>
      </c>
      <c r="C22" s="23" t="s">
        <v>66</v>
      </c>
      <c r="D22" s="37">
        <v>617068</v>
      </c>
      <c r="E22" s="37">
        <v>0</v>
      </c>
      <c r="F22" s="37">
        <v>0</v>
      </c>
    </row>
    <row r="23" spans="1:6" ht="12.75">
      <c r="A23" s="47">
        <v>46</v>
      </c>
      <c r="B23" s="25">
        <v>20060020</v>
      </c>
      <c r="C23" s="23" t="s">
        <v>66</v>
      </c>
      <c r="D23" s="37">
        <v>408911</v>
      </c>
      <c r="E23" s="37">
        <v>0</v>
      </c>
      <c r="F23" s="37">
        <v>0</v>
      </c>
    </row>
    <row r="24" spans="1:6" ht="12.75">
      <c r="A24" s="47">
        <v>47</v>
      </c>
      <c r="B24" s="25">
        <v>20060020</v>
      </c>
      <c r="C24" s="23" t="s">
        <v>66</v>
      </c>
      <c r="D24" s="37">
        <v>472889</v>
      </c>
      <c r="E24" s="37">
        <v>0</v>
      </c>
      <c r="F24" s="37">
        <v>0</v>
      </c>
    </row>
    <row r="25" spans="1:6" ht="12.75">
      <c r="A25" s="47">
        <v>48</v>
      </c>
      <c r="B25" s="25">
        <v>20060020</v>
      </c>
      <c r="C25" s="23" t="s">
        <v>66</v>
      </c>
      <c r="D25" s="37">
        <v>351000</v>
      </c>
      <c r="E25" s="37">
        <v>0</v>
      </c>
      <c r="F25" s="37">
        <v>0</v>
      </c>
    </row>
    <row r="26" spans="1:6" ht="12.75">
      <c r="A26" s="47">
        <v>50</v>
      </c>
      <c r="B26" s="25">
        <v>20060020</v>
      </c>
      <c r="C26" s="23" t="s">
        <v>66</v>
      </c>
      <c r="D26" s="37">
        <v>632735</v>
      </c>
      <c r="E26" s="37">
        <v>0</v>
      </c>
      <c r="F26" s="37">
        <v>0</v>
      </c>
    </row>
    <row r="27" spans="1:6" ht="12.75">
      <c r="A27" s="47">
        <v>52</v>
      </c>
      <c r="B27" s="25">
        <v>20060020</v>
      </c>
      <c r="C27" s="23" t="s">
        <v>66</v>
      </c>
      <c r="D27" s="37">
        <v>147604</v>
      </c>
      <c r="E27" s="37">
        <v>0</v>
      </c>
      <c r="F27" s="37">
        <v>0</v>
      </c>
    </row>
    <row r="28" spans="1:6" ht="12.75">
      <c r="A28" s="47" t="s">
        <v>11</v>
      </c>
      <c r="B28" s="25">
        <v>20060020</v>
      </c>
      <c r="C28" s="23" t="s">
        <v>66</v>
      </c>
      <c r="D28" s="37">
        <v>0</v>
      </c>
      <c r="E28" s="38">
        <v>5000000</v>
      </c>
      <c r="F28" s="38">
        <v>5000000</v>
      </c>
    </row>
    <row r="30" spans="4:6" ht="13.5" thickBot="1">
      <c r="D30" s="46">
        <f>SUM(D17:D29)</f>
        <v>5000000</v>
      </c>
      <c r="E30" s="46">
        <f>SUM(E17:E29)</f>
        <v>5000000</v>
      </c>
      <c r="F30" s="46">
        <f>SUM(F17:F29)</f>
        <v>5000000</v>
      </c>
    </row>
    <row r="31" ht="13.5" thickTop="1"/>
    <row r="33" spans="1:6" ht="22.5">
      <c r="A33" s="45" t="s">
        <v>8</v>
      </c>
      <c r="B33" s="45" t="s">
        <v>9</v>
      </c>
      <c r="C33" s="45" t="s">
        <v>10</v>
      </c>
      <c r="D33" s="36" t="s">
        <v>25</v>
      </c>
      <c r="E33" s="36" t="s">
        <v>12</v>
      </c>
      <c r="F33" s="36" t="s">
        <v>13</v>
      </c>
    </row>
    <row r="34" spans="1:6" ht="12.75">
      <c r="A34" s="32">
        <v>26</v>
      </c>
      <c r="B34" s="25">
        <v>20060237</v>
      </c>
      <c r="C34" s="23" t="s">
        <v>20</v>
      </c>
      <c r="D34" s="37">
        <v>2000000</v>
      </c>
      <c r="E34" s="37">
        <v>2000000</v>
      </c>
      <c r="F34" s="37">
        <v>0</v>
      </c>
    </row>
    <row r="35" spans="1:6" ht="12.75">
      <c r="A35" s="32">
        <v>27</v>
      </c>
      <c r="B35" s="25">
        <v>20060237</v>
      </c>
      <c r="C35" s="23" t="s">
        <v>20</v>
      </c>
      <c r="D35" s="37">
        <v>0</v>
      </c>
      <c r="E35" s="37">
        <v>0</v>
      </c>
      <c r="F35" s="37">
        <v>1500000</v>
      </c>
    </row>
    <row r="36" spans="1:6" ht="12.75">
      <c r="A36" s="32">
        <v>28</v>
      </c>
      <c r="B36" s="25">
        <v>20060237</v>
      </c>
      <c r="C36" s="23" t="s">
        <v>20</v>
      </c>
      <c r="D36" s="37">
        <v>0</v>
      </c>
      <c r="E36" s="37">
        <v>0</v>
      </c>
      <c r="F36" s="37">
        <v>1500000</v>
      </c>
    </row>
    <row r="38" spans="4:6" ht="13.5" thickBot="1">
      <c r="D38" s="46">
        <f>SUM(D34:D37)</f>
        <v>2000000</v>
      </c>
      <c r="E38" s="46">
        <f>SUM(E34:E37)</f>
        <v>2000000</v>
      </c>
      <c r="F38" s="46">
        <f>SUM(F34:F37)</f>
        <v>3000000</v>
      </c>
    </row>
    <row r="39" ht="13.5" thickTop="1"/>
    <row r="41" spans="1:6" ht="22.5">
      <c r="A41" s="45" t="s">
        <v>8</v>
      </c>
      <c r="B41" s="45" t="s">
        <v>9</v>
      </c>
      <c r="C41" s="45" t="s">
        <v>10</v>
      </c>
      <c r="D41" s="36" t="s">
        <v>25</v>
      </c>
      <c r="E41" s="36" t="s">
        <v>12</v>
      </c>
      <c r="F41" s="36" t="s">
        <v>13</v>
      </c>
    </row>
    <row r="42" spans="1:6" ht="12.75">
      <c r="A42" s="32">
        <v>5</v>
      </c>
      <c r="B42" s="20">
        <v>20060229</v>
      </c>
      <c r="C42" s="24" t="s">
        <v>65</v>
      </c>
      <c r="D42" s="37">
        <v>49695678</v>
      </c>
      <c r="E42" s="40">
        <v>0</v>
      </c>
      <c r="F42" s="40">
        <v>0</v>
      </c>
    </row>
    <row r="43" spans="1:6" ht="12.75">
      <c r="A43" s="32">
        <v>7</v>
      </c>
      <c r="B43" s="20">
        <v>20060229</v>
      </c>
      <c r="C43" s="24" t="s">
        <v>65</v>
      </c>
      <c r="D43" s="37">
        <v>33130478</v>
      </c>
      <c r="E43" s="40">
        <v>0</v>
      </c>
      <c r="F43" s="40">
        <v>0</v>
      </c>
    </row>
    <row r="44" spans="1:6" ht="12.75">
      <c r="A44" s="32">
        <v>10</v>
      </c>
      <c r="B44" s="20">
        <v>20060229</v>
      </c>
      <c r="C44" s="24" t="s">
        <v>65</v>
      </c>
      <c r="D44" s="37">
        <v>17346922</v>
      </c>
      <c r="E44" s="40">
        <v>0</v>
      </c>
      <c r="F44" s="40">
        <v>0</v>
      </c>
    </row>
    <row r="45" spans="1:6" ht="12.75">
      <c r="A45" s="32">
        <v>13</v>
      </c>
      <c r="B45" s="20">
        <v>20060229</v>
      </c>
      <c r="C45" s="24" t="s">
        <v>65</v>
      </c>
      <c r="D45" s="37">
        <v>17346922</v>
      </c>
      <c r="E45" s="40">
        <v>0</v>
      </c>
      <c r="F45" s="40">
        <v>0</v>
      </c>
    </row>
    <row r="46" spans="1:6" ht="12.75">
      <c r="A46" s="47" t="s">
        <v>11</v>
      </c>
      <c r="B46" s="20">
        <v>20060229</v>
      </c>
      <c r="C46" s="24" t="s">
        <v>65</v>
      </c>
      <c r="D46" s="40">
        <v>0</v>
      </c>
      <c r="E46" s="29">
        <v>20000000</v>
      </c>
      <c r="F46" s="29">
        <v>25000000</v>
      </c>
    </row>
    <row r="48" spans="4:6" ht="13.5" thickBot="1">
      <c r="D48" s="46">
        <f>SUM(D42:D47)</f>
        <v>117520000</v>
      </c>
      <c r="E48" s="46">
        <f>SUM(E42:E47)</f>
        <v>20000000</v>
      </c>
      <c r="F48" s="46">
        <f>SUM(F42:F47)</f>
        <v>25000000</v>
      </c>
    </row>
    <row r="49" ht="13.5" thickTop="1"/>
    <row r="51" spans="1:6" ht="22.5">
      <c r="A51" s="45" t="s">
        <v>8</v>
      </c>
      <c r="B51" s="45" t="s">
        <v>9</v>
      </c>
      <c r="C51" s="45" t="s">
        <v>10</v>
      </c>
      <c r="D51" s="36" t="s">
        <v>25</v>
      </c>
      <c r="E51" s="36" t="s">
        <v>12</v>
      </c>
      <c r="F51" s="36" t="s">
        <v>13</v>
      </c>
    </row>
    <row r="52" spans="1:6" ht="12.75">
      <c r="A52" s="32">
        <v>10</v>
      </c>
      <c r="B52" s="20">
        <v>20070124</v>
      </c>
      <c r="C52" s="24" t="s">
        <v>62</v>
      </c>
      <c r="D52" s="37">
        <v>30000000</v>
      </c>
      <c r="E52" s="37">
        <v>0</v>
      </c>
      <c r="F52" s="37">
        <v>0</v>
      </c>
    </row>
    <row r="53" spans="1:6" ht="12.75">
      <c r="A53" s="32">
        <v>32</v>
      </c>
      <c r="B53" s="20">
        <v>20070124</v>
      </c>
      <c r="C53" s="24" t="s">
        <v>62</v>
      </c>
      <c r="D53" s="26">
        <v>36000000</v>
      </c>
      <c r="E53" s="37">
        <v>0</v>
      </c>
      <c r="F53" s="37">
        <v>0</v>
      </c>
    </row>
    <row r="54" spans="1:6" ht="12.75">
      <c r="A54" s="32">
        <v>48</v>
      </c>
      <c r="B54" s="20">
        <v>20070124</v>
      </c>
      <c r="C54" s="24" t="s">
        <v>62</v>
      </c>
      <c r="D54" s="37">
        <v>10000000</v>
      </c>
      <c r="E54" s="37">
        <v>0</v>
      </c>
      <c r="F54" s="37">
        <v>0</v>
      </c>
    </row>
    <row r="55" spans="1:6" ht="12.75">
      <c r="A55" s="32">
        <v>58</v>
      </c>
      <c r="B55" s="20">
        <v>20070124</v>
      </c>
      <c r="C55" s="24" t="s">
        <v>62</v>
      </c>
      <c r="D55" s="37">
        <v>42120000</v>
      </c>
      <c r="E55" s="37">
        <v>0</v>
      </c>
      <c r="F55" s="37">
        <v>0</v>
      </c>
    </row>
    <row r="56" spans="1:6" ht="12.75">
      <c r="A56" s="47" t="s">
        <v>11</v>
      </c>
      <c r="B56" s="20">
        <v>20070124</v>
      </c>
      <c r="C56" s="24" t="s">
        <v>62</v>
      </c>
      <c r="D56" s="37">
        <v>0</v>
      </c>
      <c r="E56" s="37">
        <v>27702000</v>
      </c>
      <c r="F56" s="37">
        <v>109571000</v>
      </c>
    </row>
    <row r="58" spans="4:6" ht="13.5" thickBot="1">
      <c r="D58" s="46">
        <f>SUM(D52:D57)</f>
        <v>118120000</v>
      </c>
      <c r="E58" s="46">
        <f>SUM(E52:E57)</f>
        <v>27702000</v>
      </c>
      <c r="F58" s="46">
        <f>SUM(F52:F57)</f>
        <v>109571000</v>
      </c>
    </row>
    <row r="59" ht="13.5" thickTop="1"/>
    <row r="62" spans="1:6" ht="12.75">
      <c r="A62" s="32">
        <v>10</v>
      </c>
      <c r="B62" s="20">
        <v>20070215</v>
      </c>
      <c r="C62" s="24" t="s">
        <v>64</v>
      </c>
      <c r="D62" s="37">
        <v>9000000</v>
      </c>
      <c r="E62" s="29"/>
      <c r="F62" s="29"/>
    </row>
    <row r="63" spans="1:6" ht="12.75">
      <c r="A63" s="47" t="s">
        <v>11</v>
      </c>
      <c r="B63" s="20">
        <v>20070215</v>
      </c>
      <c r="C63" s="24" t="s">
        <v>64</v>
      </c>
      <c r="D63" s="37">
        <v>3000000</v>
      </c>
      <c r="E63" s="37">
        <v>0</v>
      </c>
      <c r="F63" s="37">
        <v>30000000</v>
      </c>
    </row>
    <row r="65" spans="4:6" ht="13.5" thickBot="1">
      <c r="D65" s="46">
        <f>SUM(D62:D64)</f>
        <v>12000000</v>
      </c>
      <c r="E65" s="46">
        <f>SUM(E62:E64)</f>
        <v>0</v>
      </c>
      <c r="F65" s="46">
        <f>SUM(F62:F64)</f>
        <v>30000000</v>
      </c>
    </row>
    <row r="66" ht="13.5" thickTop="1"/>
    <row r="67" spans="1:6" ht="22.5">
      <c r="A67" s="45" t="s">
        <v>8</v>
      </c>
      <c r="B67" s="45" t="s">
        <v>9</v>
      </c>
      <c r="C67" s="94" t="s">
        <v>10</v>
      </c>
      <c r="D67" s="36" t="s">
        <v>25</v>
      </c>
      <c r="E67" s="36" t="s">
        <v>12</v>
      </c>
      <c r="F67" s="36" t="s">
        <v>13</v>
      </c>
    </row>
    <row r="68" spans="1:6" ht="12.75">
      <c r="A68" s="32">
        <v>7</v>
      </c>
      <c r="B68" s="20">
        <v>20070244</v>
      </c>
      <c r="C68" s="24" t="s">
        <v>63</v>
      </c>
      <c r="D68" s="37">
        <v>18360000</v>
      </c>
      <c r="E68" s="37">
        <v>0</v>
      </c>
      <c r="F68" s="37">
        <v>0</v>
      </c>
    </row>
    <row r="69" spans="1:6" ht="12.75">
      <c r="A69" s="32">
        <v>10</v>
      </c>
      <c r="B69" s="20">
        <v>20070244</v>
      </c>
      <c r="C69" s="24" t="s">
        <v>63</v>
      </c>
      <c r="D69" s="37">
        <v>50000000</v>
      </c>
      <c r="E69" s="37">
        <v>0</v>
      </c>
      <c r="F69" s="37">
        <v>0</v>
      </c>
    </row>
    <row r="70" spans="1:6" ht="12.75">
      <c r="A70" s="32">
        <v>11</v>
      </c>
      <c r="B70" s="20">
        <v>20070244</v>
      </c>
      <c r="C70" s="24" t="s">
        <v>63</v>
      </c>
      <c r="D70" s="37">
        <v>50000000</v>
      </c>
      <c r="E70" s="37">
        <v>0</v>
      </c>
      <c r="F70" s="37">
        <v>0</v>
      </c>
    </row>
    <row r="71" spans="1:6" ht="12.75">
      <c r="A71" s="47" t="s">
        <v>11</v>
      </c>
      <c r="B71" s="20">
        <v>20070244</v>
      </c>
      <c r="C71" s="24" t="s">
        <v>63</v>
      </c>
      <c r="D71" s="37">
        <v>0</v>
      </c>
      <c r="E71" s="37">
        <v>100000000</v>
      </c>
      <c r="F71" s="37">
        <v>150000000</v>
      </c>
    </row>
    <row r="72" ht="12.75">
      <c r="C72" s="95"/>
    </row>
    <row r="73" spans="4:6" ht="13.5" thickBot="1">
      <c r="D73" s="46">
        <f>SUM(D68:D72)</f>
        <v>118360000</v>
      </c>
      <c r="E73" s="46">
        <f>SUM(E68:E72)</f>
        <v>100000000</v>
      </c>
      <c r="F73" s="46">
        <f>SUM(F68:F72)</f>
        <v>150000000</v>
      </c>
    </row>
    <row r="74" spans="4:6" ht="13.5" thickTop="1">
      <c r="D74" s="48"/>
      <c r="E74" s="48"/>
      <c r="F74" s="48"/>
    </row>
    <row r="77" spans="1:8" ht="22.5">
      <c r="A77" s="71" t="s">
        <v>8</v>
      </c>
      <c r="B77" s="45" t="s">
        <v>9</v>
      </c>
      <c r="C77" s="45" t="s">
        <v>10</v>
      </c>
      <c r="D77" s="36" t="s">
        <v>25</v>
      </c>
      <c r="E77" s="36" t="s">
        <v>12</v>
      </c>
      <c r="F77" s="36" t="s">
        <v>13</v>
      </c>
      <c r="H77" s="36"/>
    </row>
    <row r="78" spans="1:6" ht="12.75">
      <c r="A78" s="34">
        <v>4</v>
      </c>
      <c r="B78" s="25">
        <v>20050286</v>
      </c>
      <c r="C78" s="23" t="s">
        <v>67</v>
      </c>
      <c r="D78" s="37">
        <v>4000000</v>
      </c>
      <c r="E78" s="40">
        <v>0</v>
      </c>
      <c r="F78" s="40">
        <v>0</v>
      </c>
    </row>
    <row r="79" spans="1:6" ht="12.75">
      <c r="A79" s="34">
        <v>5</v>
      </c>
      <c r="B79" s="25">
        <v>20050286</v>
      </c>
      <c r="C79" s="23" t="s">
        <v>67</v>
      </c>
      <c r="D79" s="37">
        <v>3815546</v>
      </c>
      <c r="E79" s="40">
        <v>0</v>
      </c>
      <c r="F79" s="40">
        <v>0</v>
      </c>
    </row>
    <row r="80" spans="1:6" ht="12.75">
      <c r="A80" s="34">
        <v>10</v>
      </c>
      <c r="B80" s="25">
        <v>20050286</v>
      </c>
      <c r="C80" s="23" t="s">
        <v>67</v>
      </c>
      <c r="D80" s="96">
        <v>0</v>
      </c>
      <c r="E80" s="96">
        <v>0</v>
      </c>
      <c r="F80" s="96">
        <v>0</v>
      </c>
    </row>
    <row r="81" spans="1:6" ht="12.75">
      <c r="A81" s="34">
        <v>12</v>
      </c>
      <c r="B81" s="25">
        <v>20050286</v>
      </c>
      <c r="C81" s="23" t="s">
        <v>67</v>
      </c>
      <c r="D81" s="37">
        <v>4888019</v>
      </c>
      <c r="E81" s="96">
        <v>0</v>
      </c>
      <c r="F81" s="96">
        <v>0</v>
      </c>
    </row>
    <row r="82" spans="1:6" ht="12.75">
      <c r="A82" s="34">
        <v>14</v>
      </c>
      <c r="B82" s="25">
        <v>20050287</v>
      </c>
      <c r="C82" s="23" t="s">
        <v>67</v>
      </c>
      <c r="D82" s="96">
        <v>2500000</v>
      </c>
      <c r="E82" s="96">
        <v>0</v>
      </c>
      <c r="F82" s="96">
        <v>0</v>
      </c>
    </row>
    <row r="83" spans="1:6" ht="12.75">
      <c r="A83" s="34">
        <v>17</v>
      </c>
      <c r="B83" s="25">
        <v>20050288</v>
      </c>
      <c r="C83" s="23" t="s">
        <v>67</v>
      </c>
      <c r="D83" s="96">
        <v>4000000</v>
      </c>
      <c r="E83" s="96">
        <v>0</v>
      </c>
      <c r="F83" s="96">
        <v>0</v>
      </c>
    </row>
    <row r="84" spans="1:6" ht="12.75">
      <c r="A84" s="34">
        <v>19</v>
      </c>
      <c r="B84" s="25">
        <v>20050286</v>
      </c>
      <c r="C84" s="23" t="s">
        <v>67</v>
      </c>
      <c r="D84" s="37">
        <v>3120000</v>
      </c>
      <c r="E84" s="96">
        <v>0</v>
      </c>
      <c r="F84" s="96">
        <v>0</v>
      </c>
    </row>
    <row r="85" spans="1:6" ht="12.75">
      <c r="A85" s="34">
        <v>21</v>
      </c>
      <c r="B85" s="25">
        <v>20050286</v>
      </c>
      <c r="C85" s="23" t="s">
        <v>67</v>
      </c>
      <c r="D85" s="37">
        <v>0</v>
      </c>
      <c r="E85" s="96">
        <v>0</v>
      </c>
      <c r="F85" s="96">
        <v>0</v>
      </c>
    </row>
    <row r="86" spans="1:6" ht="12.75">
      <c r="A86" s="34">
        <v>22</v>
      </c>
      <c r="B86" s="25">
        <v>20050286</v>
      </c>
      <c r="C86" s="23" t="s">
        <v>67</v>
      </c>
      <c r="D86" s="37">
        <v>3000000</v>
      </c>
      <c r="E86" s="96">
        <v>0</v>
      </c>
      <c r="F86" s="96">
        <v>0</v>
      </c>
    </row>
    <row r="87" spans="1:6" ht="12.75">
      <c r="A87" s="34">
        <v>23</v>
      </c>
      <c r="B87" s="25">
        <v>20050286</v>
      </c>
      <c r="C87" s="23" t="s">
        <v>67</v>
      </c>
      <c r="D87" s="37">
        <v>1000000</v>
      </c>
      <c r="E87" s="96">
        <v>0</v>
      </c>
      <c r="F87" s="96">
        <v>0</v>
      </c>
    </row>
    <row r="88" spans="1:6" ht="12.75">
      <c r="A88" s="34">
        <v>26</v>
      </c>
      <c r="B88" s="25">
        <v>20050286</v>
      </c>
      <c r="C88" s="23" t="s">
        <v>67</v>
      </c>
      <c r="D88" s="37">
        <v>1408882</v>
      </c>
      <c r="E88" s="96">
        <v>0</v>
      </c>
      <c r="F88" s="96">
        <v>0</v>
      </c>
    </row>
    <row r="89" spans="1:6" ht="12.75">
      <c r="A89" s="34">
        <v>27</v>
      </c>
      <c r="B89" s="25">
        <v>20050286</v>
      </c>
      <c r="C89" s="23" t="s">
        <v>67</v>
      </c>
      <c r="D89" s="37">
        <v>3540545</v>
      </c>
      <c r="E89" s="40">
        <v>0</v>
      </c>
      <c r="F89" s="40">
        <v>0</v>
      </c>
    </row>
    <row r="90" spans="1:6" ht="12.75">
      <c r="A90" s="34">
        <v>28</v>
      </c>
      <c r="B90" s="25">
        <v>20050286</v>
      </c>
      <c r="C90" s="23" t="s">
        <v>67</v>
      </c>
      <c r="D90" s="37">
        <v>2000000</v>
      </c>
      <c r="E90" s="40">
        <v>0</v>
      </c>
      <c r="F90" s="40">
        <v>0</v>
      </c>
    </row>
    <row r="91" spans="1:6" ht="12.75">
      <c r="A91" s="34">
        <v>29</v>
      </c>
      <c r="B91" s="25">
        <v>20050286</v>
      </c>
      <c r="C91" s="23" t="s">
        <v>67</v>
      </c>
      <c r="D91" s="37">
        <v>2000000</v>
      </c>
      <c r="E91" s="96">
        <v>0</v>
      </c>
      <c r="F91" s="96">
        <v>0</v>
      </c>
    </row>
    <row r="92" spans="1:6" ht="12.75">
      <c r="A92" s="34">
        <v>30</v>
      </c>
      <c r="B92" s="25">
        <v>20050286</v>
      </c>
      <c r="C92" s="23" t="s">
        <v>67</v>
      </c>
      <c r="D92" s="37">
        <v>5000000</v>
      </c>
      <c r="E92" s="96">
        <v>0</v>
      </c>
      <c r="F92" s="96">
        <v>0</v>
      </c>
    </row>
    <row r="93" spans="1:6" ht="12.75">
      <c r="A93" s="34">
        <v>31</v>
      </c>
      <c r="B93" s="25">
        <v>20050286</v>
      </c>
      <c r="C93" s="23" t="s">
        <v>67</v>
      </c>
      <c r="D93" s="26">
        <v>3687921</v>
      </c>
      <c r="E93" s="40">
        <v>0</v>
      </c>
      <c r="F93" s="40">
        <v>0</v>
      </c>
    </row>
    <row r="94" spans="1:6" ht="12.75">
      <c r="A94" s="34">
        <v>37</v>
      </c>
      <c r="B94" s="25">
        <v>20050286</v>
      </c>
      <c r="C94" s="23" t="s">
        <v>67</v>
      </c>
      <c r="D94" s="37">
        <v>5497501</v>
      </c>
      <c r="E94" s="40">
        <v>0</v>
      </c>
      <c r="F94" s="40">
        <v>0</v>
      </c>
    </row>
    <row r="95" spans="1:6" ht="12.75">
      <c r="A95" s="34">
        <v>38</v>
      </c>
      <c r="B95" s="25">
        <v>20050286</v>
      </c>
      <c r="C95" s="23" t="s">
        <v>67</v>
      </c>
      <c r="D95" s="37">
        <v>2527263</v>
      </c>
      <c r="E95" s="40">
        <v>0</v>
      </c>
      <c r="F95" s="40">
        <v>0</v>
      </c>
    </row>
    <row r="96" spans="1:6" ht="12.75">
      <c r="A96" s="34">
        <v>40</v>
      </c>
      <c r="B96" s="25">
        <v>20050286</v>
      </c>
      <c r="C96" s="23" t="s">
        <v>67</v>
      </c>
      <c r="D96" s="37">
        <v>1124207</v>
      </c>
      <c r="E96" s="96">
        <v>0</v>
      </c>
      <c r="F96" s="96">
        <v>0</v>
      </c>
    </row>
    <row r="97" spans="1:6" ht="12.75">
      <c r="A97" s="34">
        <v>41</v>
      </c>
      <c r="B97" s="25">
        <v>20050287</v>
      </c>
      <c r="C97" s="23" t="s">
        <v>67</v>
      </c>
      <c r="D97" s="96">
        <v>4000000</v>
      </c>
      <c r="E97" s="96">
        <v>0</v>
      </c>
      <c r="F97" s="96">
        <v>0</v>
      </c>
    </row>
    <row r="98" spans="1:6" ht="12.75">
      <c r="A98" s="34">
        <v>43</v>
      </c>
      <c r="B98" s="25">
        <v>20050288</v>
      </c>
      <c r="C98" s="23" t="s">
        <v>67</v>
      </c>
      <c r="D98" s="96">
        <v>2000000</v>
      </c>
      <c r="E98" s="96">
        <v>0</v>
      </c>
      <c r="F98" s="96">
        <v>0</v>
      </c>
    </row>
    <row r="99" spans="1:6" ht="12.75">
      <c r="A99" s="34">
        <v>44</v>
      </c>
      <c r="B99" s="25">
        <v>20050289</v>
      </c>
      <c r="C99" s="23" t="s">
        <v>67</v>
      </c>
      <c r="D99" s="96">
        <v>0</v>
      </c>
      <c r="E99" s="96">
        <v>0</v>
      </c>
      <c r="F99" s="96">
        <v>0</v>
      </c>
    </row>
    <row r="100" spans="1:6" ht="12.75">
      <c r="A100" s="34">
        <v>45</v>
      </c>
      <c r="B100" s="25">
        <v>20050290</v>
      </c>
      <c r="C100" s="23" t="s">
        <v>67</v>
      </c>
      <c r="D100" s="96">
        <v>0</v>
      </c>
      <c r="E100" s="96">
        <v>0</v>
      </c>
      <c r="F100" s="96">
        <v>0</v>
      </c>
    </row>
    <row r="101" spans="1:6" ht="12.75">
      <c r="A101" s="34">
        <v>46</v>
      </c>
      <c r="B101" s="25">
        <v>20050291</v>
      </c>
      <c r="C101" s="23" t="s">
        <v>67</v>
      </c>
      <c r="D101" s="96">
        <v>0</v>
      </c>
      <c r="E101" s="96">
        <v>0</v>
      </c>
      <c r="F101" s="96">
        <v>0</v>
      </c>
    </row>
    <row r="102" spans="1:6" ht="12.75">
      <c r="A102" s="34">
        <v>48</v>
      </c>
      <c r="B102" s="25">
        <v>20050292</v>
      </c>
      <c r="C102" s="23" t="s">
        <v>67</v>
      </c>
      <c r="D102" s="96">
        <v>0</v>
      </c>
      <c r="E102" s="96">
        <v>0</v>
      </c>
      <c r="F102" s="96">
        <v>0</v>
      </c>
    </row>
    <row r="103" spans="1:6" ht="12.75">
      <c r="A103" s="34">
        <v>50</v>
      </c>
      <c r="B103" s="25">
        <v>20050293</v>
      </c>
      <c r="C103" s="23" t="s">
        <v>67</v>
      </c>
      <c r="D103" s="96">
        <v>1500000</v>
      </c>
      <c r="E103" s="96">
        <v>0</v>
      </c>
      <c r="F103" s="96">
        <v>0</v>
      </c>
    </row>
    <row r="104" spans="1:6" ht="12.75">
      <c r="A104" s="34">
        <v>52</v>
      </c>
      <c r="B104" s="25">
        <v>20050294</v>
      </c>
      <c r="C104" s="23" t="s">
        <v>67</v>
      </c>
      <c r="D104" s="96">
        <v>0</v>
      </c>
      <c r="E104" s="96">
        <v>0</v>
      </c>
      <c r="F104" s="96">
        <v>0</v>
      </c>
    </row>
    <row r="105" spans="1:6" ht="12.75">
      <c r="A105" s="34">
        <v>53</v>
      </c>
      <c r="B105" s="25">
        <v>20050295</v>
      </c>
      <c r="C105" s="23" t="s">
        <v>67</v>
      </c>
      <c r="D105" s="96">
        <v>3000000</v>
      </c>
      <c r="E105" s="96">
        <v>0</v>
      </c>
      <c r="F105" s="96">
        <v>0</v>
      </c>
    </row>
    <row r="106" spans="1:6" ht="12.75">
      <c r="A106" s="34">
        <v>54</v>
      </c>
      <c r="B106" s="25">
        <v>20050286</v>
      </c>
      <c r="C106" s="23" t="s">
        <v>67</v>
      </c>
      <c r="D106" s="37">
        <v>3556321</v>
      </c>
      <c r="E106" s="40">
        <v>0</v>
      </c>
      <c r="F106" s="40">
        <v>0</v>
      </c>
    </row>
    <row r="107" spans="1:6" ht="12.75">
      <c r="A107" s="34">
        <v>55</v>
      </c>
      <c r="B107" s="25">
        <v>20050286</v>
      </c>
      <c r="C107" s="23" t="s">
        <v>67</v>
      </c>
      <c r="D107" s="37">
        <v>3833795</v>
      </c>
      <c r="E107" s="40">
        <v>0</v>
      </c>
      <c r="F107" s="40">
        <v>0</v>
      </c>
    </row>
    <row r="108" spans="1:6" ht="12.75">
      <c r="A108" s="34">
        <v>56</v>
      </c>
      <c r="B108" s="25">
        <v>20050286</v>
      </c>
      <c r="C108" s="23" t="s">
        <v>67</v>
      </c>
      <c r="D108" s="37">
        <v>2000000</v>
      </c>
      <c r="E108" s="40">
        <v>0</v>
      </c>
      <c r="F108" s="40">
        <v>0</v>
      </c>
    </row>
    <row r="109" spans="1:6" ht="12.75">
      <c r="A109" s="34">
        <v>57</v>
      </c>
      <c r="B109" s="25">
        <v>20050286</v>
      </c>
      <c r="C109" s="23" t="s">
        <v>67</v>
      </c>
      <c r="D109" s="37">
        <v>2000000</v>
      </c>
      <c r="E109" s="40">
        <v>0</v>
      </c>
      <c r="F109" s="40">
        <v>0</v>
      </c>
    </row>
    <row r="110" spans="1:6" ht="12.75">
      <c r="A110" s="34">
        <v>58</v>
      </c>
      <c r="B110" s="25">
        <v>20050286</v>
      </c>
      <c r="C110" s="23" t="s">
        <v>67</v>
      </c>
      <c r="D110" s="37">
        <v>3000000</v>
      </c>
      <c r="E110" s="40">
        <v>0</v>
      </c>
      <c r="F110" s="40">
        <v>0</v>
      </c>
    </row>
    <row r="111" spans="1:6" ht="12.75">
      <c r="A111" s="34">
        <v>59</v>
      </c>
      <c r="B111" s="25">
        <v>20050286</v>
      </c>
      <c r="C111" s="23" t="s">
        <v>67</v>
      </c>
      <c r="D111" s="37">
        <v>2000000</v>
      </c>
      <c r="E111" s="40">
        <v>0</v>
      </c>
      <c r="F111" s="40">
        <v>0</v>
      </c>
    </row>
    <row r="112" spans="1:6" ht="12.75">
      <c r="A112" s="47" t="s">
        <v>11</v>
      </c>
      <c r="B112" s="25">
        <v>20050286</v>
      </c>
      <c r="C112" s="23" t="s">
        <v>67</v>
      </c>
      <c r="D112" s="40">
        <v>0</v>
      </c>
      <c r="E112" s="29">
        <v>50000000</v>
      </c>
      <c r="F112" s="29">
        <v>50000000</v>
      </c>
    </row>
    <row r="114" spans="3:6" ht="13.5" thickBot="1">
      <c r="C114" s="45"/>
      <c r="D114" s="46">
        <f>SUM(D78:D113)</f>
        <v>80000000</v>
      </c>
      <c r="E114" s="46">
        <f>SUM(E78:E113)</f>
        <v>50000000</v>
      </c>
      <c r="F114" s="46">
        <f>SUM(F78:F113)</f>
        <v>50000000</v>
      </c>
    </row>
    <row r="115" ht="13.5" thickTop="1"/>
    <row r="118" ht="12.75">
      <c r="D118" s="70"/>
    </row>
    <row r="119" spans="1:6" ht="22.5">
      <c r="A119" s="71" t="s">
        <v>8</v>
      </c>
      <c r="B119" s="45" t="s">
        <v>9</v>
      </c>
      <c r="C119" s="45" t="s">
        <v>10</v>
      </c>
      <c r="D119" s="36" t="s">
        <v>25</v>
      </c>
      <c r="E119" s="36" t="s">
        <v>12</v>
      </c>
      <c r="F119" s="36" t="s">
        <v>13</v>
      </c>
    </row>
    <row r="121" spans="1:4" ht="12.75">
      <c r="A121" s="32">
        <v>1</v>
      </c>
      <c r="B121" s="25">
        <v>19980220</v>
      </c>
      <c r="C121" s="23" t="s">
        <v>18</v>
      </c>
      <c r="D121" s="87">
        <v>40000</v>
      </c>
    </row>
    <row r="122" spans="1:4" ht="12.75">
      <c r="A122" s="32">
        <v>3</v>
      </c>
      <c r="B122" s="25">
        <v>19980221</v>
      </c>
      <c r="C122" s="23" t="s">
        <v>18</v>
      </c>
      <c r="D122" s="87">
        <v>40000</v>
      </c>
    </row>
    <row r="123" spans="1:4" ht="12.75">
      <c r="A123" s="32">
        <v>5</v>
      </c>
      <c r="B123" s="25">
        <v>19980222</v>
      </c>
      <c r="C123" s="23" t="s">
        <v>18</v>
      </c>
      <c r="D123" s="87">
        <v>40000</v>
      </c>
    </row>
    <row r="124" spans="1:4" ht="12.75">
      <c r="A124" s="32">
        <v>8</v>
      </c>
      <c r="B124" s="25">
        <v>19980223</v>
      </c>
      <c r="C124" s="23" t="s">
        <v>18</v>
      </c>
      <c r="D124" s="87">
        <v>40000</v>
      </c>
    </row>
    <row r="125" spans="1:4" ht="12.75">
      <c r="A125" s="32">
        <v>9</v>
      </c>
      <c r="B125" s="25">
        <v>19980224</v>
      </c>
      <c r="C125" s="23" t="s">
        <v>18</v>
      </c>
      <c r="D125" s="87">
        <v>40000</v>
      </c>
    </row>
    <row r="126" spans="1:4" ht="12.75">
      <c r="A126" s="32">
        <v>10</v>
      </c>
      <c r="B126" s="25">
        <v>19980225</v>
      </c>
      <c r="C126" s="23" t="s">
        <v>18</v>
      </c>
      <c r="D126" s="87">
        <v>40000</v>
      </c>
    </row>
    <row r="127" spans="1:4" ht="12.75">
      <c r="A127" s="32">
        <v>12</v>
      </c>
      <c r="B127" s="25">
        <v>19980226</v>
      </c>
      <c r="C127" s="23" t="s">
        <v>18</v>
      </c>
      <c r="D127" s="87">
        <v>40000</v>
      </c>
    </row>
    <row r="128" spans="1:4" ht="12.75">
      <c r="A128" s="32">
        <v>13</v>
      </c>
      <c r="B128" s="25">
        <v>19980227</v>
      </c>
      <c r="C128" s="23" t="s">
        <v>18</v>
      </c>
      <c r="D128" s="87">
        <v>40000</v>
      </c>
    </row>
    <row r="129" spans="1:4" ht="12.75">
      <c r="A129" s="32">
        <v>14</v>
      </c>
      <c r="B129" s="25">
        <v>19980228</v>
      </c>
      <c r="C129" s="23" t="s">
        <v>18</v>
      </c>
      <c r="D129" s="87">
        <v>40000</v>
      </c>
    </row>
    <row r="130" spans="1:4" ht="12.75">
      <c r="A130" s="32">
        <v>17</v>
      </c>
      <c r="B130" s="25">
        <v>19980229</v>
      </c>
      <c r="C130" s="23" t="s">
        <v>18</v>
      </c>
      <c r="D130" s="87">
        <v>40000</v>
      </c>
    </row>
    <row r="131" spans="1:4" ht="12.75">
      <c r="A131" s="32">
        <v>18</v>
      </c>
      <c r="B131" s="25">
        <v>19980230</v>
      </c>
      <c r="C131" s="23" t="s">
        <v>18</v>
      </c>
      <c r="D131" s="87">
        <v>40000</v>
      </c>
    </row>
    <row r="132" spans="1:4" ht="12.75">
      <c r="A132" s="32">
        <v>20</v>
      </c>
      <c r="B132" s="25">
        <v>19980231</v>
      </c>
      <c r="C132" s="23" t="s">
        <v>18</v>
      </c>
      <c r="D132" s="87">
        <v>40000</v>
      </c>
    </row>
    <row r="133" spans="1:4" ht="12.75">
      <c r="A133" s="32">
        <v>21</v>
      </c>
      <c r="B133" s="25">
        <v>19980232</v>
      </c>
      <c r="C133" s="23" t="s">
        <v>18</v>
      </c>
      <c r="D133" s="87">
        <v>40000</v>
      </c>
    </row>
    <row r="134" spans="1:4" ht="12.75">
      <c r="A134" s="32">
        <v>21</v>
      </c>
      <c r="B134" s="25">
        <v>19980232</v>
      </c>
      <c r="C134" s="23" t="s">
        <v>18</v>
      </c>
      <c r="D134" s="87">
        <v>40000</v>
      </c>
    </row>
    <row r="135" spans="1:4" ht="12.75">
      <c r="A135" s="32">
        <v>24</v>
      </c>
      <c r="B135" s="25">
        <v>19980233</v>
      </c>
      <c r="C135" s="23" t="s">
        <v>18</v>
      </c>
      <c r="D135" s="87">
        <v>40000</v>
      </c>
    </row>
    <row r="136" spans="1:4" ht="12.75">
      <c r="A136" s="32">
        <v>28</v>
      </c>
      <c r="B136" s="25">
        <v>19980234</v>
      </c>
      <c r="C136" s="23" t="s">
        <v>18</v>
      </c>
      <c r="D136" s="87">
        <v>40000</v>
      </c>
    </row>
    <row r="137" spans="1:4" ht="12.75">
      <c r="A137" s="32">
        <v>42</v>
      </c>
      <c r="B137" s="25">
        <v>19980235</v>
      </c>
      <c r="C137" s="23" t="s">
        <v>18</v>
      </c>
      <c r="D137" s="87">
        <v>40000</v>
      </c>
    </row>
    <row r="138" spans="1:4" ht="12.75">
      <c r="A138" s="32">
        <v>43</v>
      </c>
      <c r="B138" s="25">
        <v>19980236</v>
      </c>
      <c r="C138" s="23" t="s">
        <v>18</v>
      </c>
      <c r="D138" s="87">
        <v>40000</v>
      </c>
    </row>
    <row r="139" spans="1:4" ht="12.75">
      <c r="A139" s="32">
        <v>44</v>
      </c>
      <c r="B139" s="25">
        <v>19980237</v>
      </c>
      <c r="C139" s="23" t="s">
        <v>18</v>
      </c>
      <c r="D139" s="87">
        <v>40000</v>
      </c>
    </row>
    <row r="140" spans="1:4" ht="12.75">
      <c r="A140" s="32">
        <v>48</v>
      </c>
      <c r="B140" s="25">
        <v>19980238</v>
      </c>
      <c r="C140" s="23" t="s">
        <v>18</v>
      </c>
      <c r="D140" s="87">
        <v>40000</v>
      </c>
    </row>
    <row r="141" spans="1:4" ht="12.75">
      <c r="A141" s="32">
        <v>49</v>
      </c>
      <c r="B141" s="25">
        <v>19980239</v>
      </c>
      <c r="C141" s="23" t="s">
        <v>18</v>
      </c>
      <c r="D141" s="87">
        <v>40000</v>
      </c>
    </row>
    <row r="142" spans="1:4" ht="12.75">
      <c r="A142" s="32">
        <v>52</v>
      </c>
      <c r="B142" s="25">
        <v>19980240</v>
      </c>
      <c r="C142" s="23" t="s">
        <v>18</v>
      </c>
      <c r="D142" s="87">
        <v>40000</v>
      </c>
    </row>
    <row r="143" spans="1:4" ht="12.75">
      <c r="A143" s="32">
        <v>54</v>
      </c>
      <c r="B143" s="25">
        <v>19980241</v>
      </c>
      <c r="C143" s="23" t="s">
        <v>18</v>
      </c>
      <c r="D143" s="87">
        <v>40000</v>
      </c>
    </row>
    <row r="144" spans="1:4" ht="12.75">
      <c r="A144" s="32">
        <v>56</v>
      </c>
      <c r="B144" s="25">
        <v>19980242</v>
      </c>
      <c r="C144" s="23" t="s">
        <v>18</v>
      </c>
      <c r="D144" s="87">
        <v>40000</v>
      </c>
    </row>
    <row r="145" spans="1:4" ht="12.75">
      <c r="A145" s="32">
        <v>57</v>
      </c>
      <c r="B145" s="25">
        <v>19980243</v>
      </c>
      <c r="C145" s="23" t="s">
        <v>18</v>
      </c>
      <c r="D145" s="87">
        <v>40000</v>
      </c>
    </row>
    <row r="146" spans="1:6" ht="12.75">
      <c r="A146" s="47" t="s">
        <v>11</v>
      </c>
      <c r="B146" s="25">
        <v>19980244</v>
      </c>
      <c r="C146" s="23" t="s">
        <v>18</v>
      </c>
      <c r="D146" s="87">
        <v>0</v>
      </c>
      <c r="E146" s="33">
        <v>2000000</v>
      </c>
      <c r="F146" s="33">
        <v>1000000</v>
      </c>
    </row>
    <row r="148" spans="4:6" ht="13.5" thickBot="1">
      <c r="D148" s="46">
        <f>SUM(D121:D147)</f>
        <v>1000000</v>
      </c>
      <c r="E148" s="46">
        <f>SUM(E121:E147)</f>
        <v>2000000</v>
      </c>
      <c r="F148" s="46">
        <f>SUM(F121:F147)</f>
        <v>1000000</v>
      </c>
    </row>
    <row r="149" ht="13.5" thickTop="1"/>
  </sheetData>
  <sheetProtection/>
  <printOptions gridLines="1"/>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Nelson Mandela Metropolitan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NMMM</dc:creator>
  <cp:keywords/>
  <dc:description/>
  <cp:lastModifiedBy>Windows User</cp:lastModifiedBy>
  <cp:lastPrinted>2012-07-03T08:13:43Z</cp:lastPrinted>
  <dcterms:created xsi:type="dcterms:W3CDTF">2009-03-27T11:43:50Z</dcterms:created>
  <dcterms:modified xsi:type="dcterms:W3CDTF">2019-04-01T09:08:14Z</dcterms:modified>
  <cp:category/>
  <cp:version/>
  <cp:contentType/>
  <cp:contentStatus/>
</cp:coreProperties>
</file>